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SXD\Cong van\2024\BC_PTDT\"/>
    </mc:Choice>
  </mc:AlternateContent>
  <bookViews>
    <workbookView xWindow="-120" yWindow="-120" windowWidth="24240" windowHeight="13140"/>
  </bookViews>
  <sheets>
    <sheet name="PL 1" sheetId="1" r:id="rId1"/>
    <sheet name="PL 2" sheetId="2" r:id="rId2"/>
    <sheet name="PL 3" sheetId="3" r:id="rId3"/>
    <sheet name="PL 4" sheetId="4" r:id="rId4"/>
    <sheet name="PL5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2" l="1"/>
  <c r="E23" i="2"/>
  <c r="D23" i="2"/>
  <c r="D22" i="2"/>
  <c r="D21" i="2"/>
  <c r="F8" i="1" l="1"/>
  <c r="D20" i="1"/>
  <c r="D15" i="1" s="1"/>
  <c r="D9" i="1" s="1"/>
  <c r="D21" i="1"/>
  <c r="D19" i="1"/>
  <c r="I7" i="2"/>
  <c r="H7" i="2"/>
  <c r="G7" i="2"/>
  <c r="F7" i="2"/>
  <c r="E7" i="2"/>
  <c r="D7" i="2"/>
  <c r="C7" i="2"/>
  <c r="C15" i="1"/>
  <c r="C9" i="1" s="1"/>
  <c r="D12" i="1"/>
  <c r="C12" i="1"/>
  <c r="B9" i="1"/>
  <c r="E9" i="1" l="1"/>
  <c r="F9" i="1"/>
</calcChain>
</file>

<file path=xl/sharedStrings.xml><?xml version="1.0" encoding="utf-8"?>
<sst xmlns="http://schemas.openxmlformats.org/spreadsheetml/2006/main" count="239" uniqueCount="162">
  <si>
    <t>Danh mục các đô thị phân theo loại</t>
  </si>
  <si>
    <t>Số lượng đô thị</t>
  </si>
  <si>
    <t>Tổng số</t>
  </si>
  <si>
    <t>Trong đó</t>
  </si>
  <si>
    <t>Dân số khu vực nội thành/nội thị/thị trấn/đô thị mới loại V*</t>
  </si>
  <si>
    <t>Tỉnh Hà Nam</t>
  </si>
  <si>
    <t xml:space="preserve">BIỂU MẪU SỐ LIỆU </t>
  </si>
  <si>
    <t>(Kèm theo Báo cáo số ………../BC-SXD ngày ……./12/2024 của Sở Xây dựng Hà Nam về tình hình phát triển đô thị 
năm  2024 trên địa bàn tỉnh)</t>
  </si>
  <si>
    <r>
      <rPr>
        <b/>
        <sz val="11"/>
        <color theme="1"/>
        <rFont val="Times New Roman"/>
        <family val="1"/>
      </rPr>
      <t>Ghi chú</t>
    </r>
    <r>
      <rPr>
        <sz val="11"/>
        <color theme="1"/>
        <rFont val="Times New Roman"/>
        <family val="1"/>
      </rPr>
      <t>: * Đối với đô thị loại IV trở lên, dân số được tính theo khu vực là phường hoặc dự kiến thành lập phường của đô thị đã được phân loại</t>
    </r>
  </si>
  <si>
    <t>Quyết định phê duyệt/điều chỉnh QHC đang có hiệu lực</t>
  </si>
  <si>
    <r>
      <t>Diện tích đất toàn đô thị (km</t>
    </r>
    <r>
      <rPr>
        <b/>
        <vertAlign val="superscript"/>
        <sz val="13"/>
        <color rgb="FF000000"/>
        <rFont val="Times New Roman"/>
        <family val="1"/>
      </rPr>
      <t>2</t>
    </r>
    <r>
      <rPr>
        <b/>
        <sz val="13"/>
        <color rgb="FF000000"/>
        <rFont val="Times New Roman"/>
        <family val="1"/>
      </rPr>
      <t>)</t>
    </r>
  </si>
  <si>
    <r>
      <t>Diện tích nội thành/nội thị/thị trấn /đô thị mới loại V (km</t>
    </r>
    <r>
      <rPr>
        <b/>
        <vertAlign val="superscript"/>
        <sz val="13"/>
        <color rgb="FF000000"/>
        <rFont val="Times New Roman"/>
        <family val="1"/>
      </rPr>
      <t>2</t>
    </r>
    <r>
      <rPr>
        <b/>
        <sz val="13"/>
        <color rgb="FF000000"/>
        <rFont val="Times New Roman"/>
        <family val="1"/>
      </rPr>
      <t>)</t>
    </r>
  </si>
  <si>
    <r>
      <t>Diện tích đất xây dựng đô thị theo QHC được duyệt (km</t>
    </r>
    <r>
      <rPr>
        <b/>
        <vertAlign val="superscript"/>
        <sz val="13"/>
        <color rgb="FF000000"/>
        <rFont val="Times New Roman"/>
        <family val="1"/>
      </rPr>
      <t>2</t>
    </r>
    <r>
      <rPr>
        <b/>
        <sz val="13"/>
        <color rgb="FF000000"/>
        <rFont val="Times New Roman"/>
        <family val="1"/>
      </rPr>
      <t>)</t>
    </r>
  </si>
  <si>
    <t>Diện tích đất xây dựng đô thị tại kỳ báo cáo (km2)</t>
  </si>
  <si>
    <t>Tổng diện tích đất xây dựng đô thị thực tế đã phát triển</t>
  </si>
  <si>
    <t>Đất cây xanh</t>
  </si>
  <si>
    <t>Đất giao thông</t>
  </si>
  <si>
    <t>Đất bến bãi đỗ xe</t>
  </si>
  <si>
    <t>1304/QĐ-UBND ngày 13/11/2023</t>
  </si>
  <si>
    <t>1389/QĐ-UBND ngày 15/9/2016</t>
  </si>
  <si>
    <t>1885/QĐ-UBND ngày 08/11/2019</t>
  </si>
  <si>
    <t>1731/QĐ-UBND ngày 31/10/2016</t>
  </si>
  <si>
    <t>QĐ số 2286/QĐ-UBND ngày 12/12/2022</t>
  </si>
  <si>
    <t>QĐ số 114/QĐ-UBND ngày 17/01/2023</t>
  </si>
  <si>
    <t xml:space="preserve">Danh mục các đô thị phân theo loại </t>
  </si>
  <si>
    <t>Dự án đầu tư phát triển đô thị</t>
  </si>
  <si>
    <t>Loại đô thị</t>
  </si>
  <si>
    <t>Tỷ lệ diện tích đã xây dựng hạ tầng so với diện tích dự án đã được duyệt (%)</t>
  </si>
  <si>
    <t>Tổng số dự án</t>
  </si>
  <si>
    <t>Tổng diện tích (ha)</t>
  </si>
  <si>
    <t>1. Dự án đang đầu tư xây dựng trên địa bàn</t>
  </si>
  <si>
    <t>1 </t>
  </si>
  <si>
    <t>29,67 </t>
  </si>
  <si>
    <t>2 </t>
  </si>
  <si>
    <t>23,60 </t>
  </si>
  <si>
    <t>2. Dự án đã phê duyệt chưa đầu tư xây dựng</t>
  </si>
  <si>
    <r>
      <t>D</t>
    </r>
    <r>
      <rPr>
        <b/>
        <sz val="13"/>
        <color rgb="FF000000"/>
        <rFont val="Times New Roman"/>
        <family val="1"/>
      </rPr>
      <t>ự án hạ tầng kỹ thuật đô thị</t>
    </r>
  </si>
  <si>
    <t>Giao thông</t>
  </si>
  <si>
    <t>Cây xanh, công viên</t>
  </si>
  <si>
    <t>Dự án cải tạo chỉnh trang đô thị</t>
  </si>
  <si>
    <t>Số lượng dự án</t>
  </si>
  <si>
    <t>Chiều dài đường xây dựng mới (km)</t>
  </si>
  <si>
    <t>Quy mô công suất (m3/ ngđ)</t>
  </si>
  <si>
    <t>Diện tích (m2)</t>
  </si>
  <si>
    <t>Quy mô diện tích khu vực (ha)</t>
  </si>
  <si>
    <t>Số lượng đơn vị hành chính phường thực hiện cải tạo</t>
  </si>
  <si>
    <t>Dự án đã hoàn thành đến kỳ báo cáo</t>
  </si>
  <si>
    <t> 4</t>
  </si>
  <si>
    <t>12 </t>
  </si>
  <si>
    <t>Dự án đang thực hiện đầu tư xây dựng</t>
  </si>
  <si>
    <t>5 </t>
  </si>
  <si>
    <t> 3</t>
  </si>
  <si>
    <t>2,5 </t>
  </si>
  <si>
    <t>3 </t>
  </si>
  <si>
    <t>Dự án có kế hoạch thực hiện đến 2025 nhưng chưa đầu tư xây dựng</t>
  </si>
  <si>
    <t>Nhà máy, trạm 
cấp nước</t>
  </si>
  <si>
    <t>Nhà máy, trạm xử lý chất thải rắn 
sinh hoạt</t>
  </si>
  <si>
    <t xml:space="preserve"> + Đô thị Chợ Sông (Tràng An và Bình Nghĩa)</t>
  </si>
  <si>
    <t xml:space="preserve"> + Đô thị Tiêu Động (Ba Hàng)</t>
  </si>
  <si>
    <t xml:space="preserve"> - Đô thị loại II: TP Phủ Lý</t>
  </si>
  <si>
    <t xml:space="preserve"> - Đô thị loại III</t>
  </si>
  <si>
    <t xml:space="preserve"> - Đô thị loại IV</t>
  </si>
  <si>
    <t xml:space="preserve"> + Thị xã Duy Tiên</t>
  </si>
  <si>
    <t xml:space="preserve"> + Thị xã Kim Bảng</t>
  </si>
  <si>
    <t xml:space="preserve"> - Đô thị loại V</t>
  </si>
  <si>
    <t xml:space="preserve"> + Thị trấn Kiện Khê</t>
  </si>
  <si>
    <t xml:space="preserve"> + Thị trấn Vĩnh Trụ</t>
  </si>
  <si>
    <t xml:space="preserve"> + Thị trấn Tân Thanh</t>
  </si>
  <si>
    <t xml:space="preserve"> + Thị trấn Bình Mỹ</t>
  </si>
  <si>
    <t xml:space="preserve"> + Đô thị Nhân Mỹ</t>
  </si>
  <si>
    <t xml:space="preserve"> + Đô thị Phố Cà</t>
  </si>
  <si>
    <t xml:space="preserve"> + Đô thị An Lão (Đô Hai)</t>
  </si>
  <si>
    <t xml:space="preserve"> + Đô thị Chợ Sông</t>
  </si>
  <si>
    <t xml:space="preserve"> - Loại II</t>
  </si>
  <si>
    <t xml:space="preserve"> - Loại III</t>
  </si>
  <si>
    <t xml:space="preserve"> - Loại IV</t>
  </si>
  <si>
    <t xml:space="preserve"> + Duy Tiên</t>
  </si>
  <si>
    <t xml:space="preserve"> + Kim Bảng</t>
  </si>
  <si>
    <t xml:space="preserve"> - Loại V</t>
  </si>
  <si>
    <t xml:space="preserve"> + Bình Lục</t>
  </si>
  <si>
    <t xml:space="preserve"> + Lý Nhân</t>
  </si>
  <si>
    <t xml:space="preserve"> + Thanh Liêm</t>
  </si>
  <si>
    <t xml:space="preserve"> + TX Duy Tiên</t>
  </si>
  <si>
    <t xml:space="preserve"> + TX Kim Bảng</t>
  </si>
  <si>
    <t xml:space="preserve"> - Loại II (TP Phủ Lý)</t>
  </si>
  <si>
    <t xml:space="preserve"> + Huyện Bình Lục</t>
  </si>
  <si>
    <t xml:space="preserve"> + Huyện Lý Nhân</t>
  </si>
  <si>
    <t xml:space="preserve"> + Huyện Thanh Liêm</t>
  </si>
  <si>
    <t>Quyết định số 1356/QĐ-UBND ngày 07/10/2024</t>
  </si>
  <si>
    <t>Quyết định số 2025/QĐ-UBND ngày 26/11/2021</t>
  </si>
  <si>
    <t>Quyết định số 1205/QĐ-UBND ngày 30/8/2024</t>
  </si>
  <si>
    <t xml:space="preserve">Stt </t>
  </si>
  <si>
    <t>Tên đô thị</t>
  </si>
  <si>
    <t>Phân
loại đô
thị hiện
trạng</t>
  </si>
  <si>
    <t>Đến
năm
2025</t>
  </si>
  <si>
    <t>Giai đoạn
2026-2030</t>
  </si>
  <si>
    <t>Ghi
chú</t>
  </si>
  <si>
    <t xml:space="preserve">TP. Phủ Lý </t>
  </si>
  <si>
    <t xml:space="preserve">II </t>
  </si>
  <si>
    <t>II (**)</t>
  </si>
  <si>
    <t xml:space="preserve">IV </t>
  </si>
  <si>
    <t>III</t>
  </si>
  <si>
    <t>IV</t>
  </si>
  <si>
    <t>Cơ bản đạt
tiêu chí đô
thị loại III</t>
  </si>
  <si>
    <t xml:space="preserve">Thị trấn Tân Thanh </t>
  </si>
  <si>
    <t xml:space="preserve">V (*) </t>
  </si>
  <si>
    <t xml:space="preserve">V </t>
  </si>
  <si>
    <t xml:space="preserve">Thị trấn Kiện Khê </t>
  </si>
  <si>
    <t>V</t>
  </si>
  <si>
    <t xml:space="preserve">Thị trấn Vĩnh Trụ </t>
  </si>
  <si>
    <t>V (*)</t>
  </si>
  <si>
    <r>
      <t>Đô thị Hoà Hậu (</t>
    </r>
    <r>
      <rPr>
        <i/>
        <sz val="13"/>
        <color rgb="FF000000"/>
        <rFont val="Times New Roman"/>
        <family val="1"/>
      </rPr>
      <t>dự kiến
thành lập thị trấn</t>
    </r>
    <r>
      <rPr>
        <sz val="13"/>
        <color rgb="FF000000"/>
        <rFont val="Times New Roman"/>
        <family val="1"/>
      </rPr>
      <t xml:space="preserve">) </t>
    </r>
  </si>
  <si>
    <t>V (MR)</t>
  </si>
  <si>
    <t xml:space="preserve">Đô thị Nhân Mỹ </t>
  </si>
  <si>
    <t xml:space="preserve">Đô thị Thái Hà </t>
  </si>
  <si>
    <t>Huyện Bình Lục</t>
  </si>
  <si>
    <t xml:space="preserve">Thị trấn Bình Mỹ </t>
  </si>
  <si>
    <t xml:space="preserve">IV (MR) </t>
  </si>
  <si>
    <t>Dự kiến
mở rộng</t>
  </si>
  <si>
    <t xml:space="preserve">V (MR) </t>
  </si>
  <si>
    <t>Phấn đấu đạt tiêu chí đô thị loại I</t>
  </si>
  <si>
    <r>
      <t xml:space="preserve">TX. Duy Tiên </t>
    </r>
    <r>
      <rPr>
        <sz val="13"/>
        <color rgb="FF000000"/>
        <rFont val="Times New Roman"/>
        <family val="1"/>
      </rPr>
      <t>(</t>
    </r>
    <r>
      <rPr>
        <i/>
        <sz val="13"/>
        <color rgb="FF000000"/>
        <rFont val="Times New Roman"/>
        <family val="1"/>
      </rPr>
      <t>dự kiến thành lập thành phố</t>
    </r>
    <r>
      <rPr>
        <sz val="13"/>
        <color rgb="FF000000"/>
        <rFont val="Times New Roman"/>
        <family val="1"/>
      </rPr>
      <t xml:space="preserve">) </t>
    </r>
  </si>
  <si>
    <r>
      <t xml:space="preserve">Đô thị mới Kim Bảng </t>
    </r>
    <r>
      <rPr>
        <i/>
        <sz val="13"/>
        <color rgb="FF000000"/>
        <rFont val="Times New Roman"/>
        <family val="1"/>
      </rPr>
      <t>(Huyện Kim Bảng dự kiến thành lập thị xã trước năm 2025)</t>
    </r>
  </si>
  <si>
    <r>
      <t xml:space="preserve">Đô thị mới Thanh Liêm </t>
    </r>
    <r>
      <rPr>
        <i/>
        <sz val="13"/>
        <color rgb="FF000000"/>
        <rFont val="Times New Roman"/>
        <family val="1"/>
      </rPr>
      <t>(Huyện Thanh Liêm dự kiến thành lập thị xã)</t>
    </r>
  </si>
  <si>
    <r>
      <t xml:space="preserve">Đô thị mới Lý Nhân
</t>
    </r>
    <r>
      <rPr>
        <i/>
        <sz val="13"/>
        <color rgb="FF000000"/>
        <rFont val="Times New Roman"/>
        <family val="1"/>
      </rPr>
      <t>(Huyện Lý Nhân dự kiến thành lập thị xã)</t>
    </r>
  </si>
  <si>
    <r>
      <t>Đô thị Phố Cà (</t>
    </r>
    <r>
      <rPr>
        <i/>
        <sz val="13"/>
        <color rgb="FF000000"/>
        <rFont val="Times New Roman"/>
        <family val="1"/>
      </rPr>
      <t>dự kiến thành lập thị trấn</t>
    </r>
    <r>
      <rPr>
        <sz val="13"/>
        <color rgb="FF000000"/>
        <rFont val="Times New Roman"/>
        <family val="1"/>
      </rPr>
      <t>)</t>
    </r>
  </si>
  <si>
    <r>
      <t>Đô thị mới Tiêu Động (</t>
    </r>
    <r>
      <rPr>
        <i/>
        <sz val="13"/>
        <color rgb="FF000000"/>
        <rFont val="Times New Roman"/>
        <family val="1"/>
      </rPr>
      <t>dự kiến thành lập thị trấn</t>
    </r>
    <r>
      <rPr>
        <sz val="13"/>
        <color rgb="FF000000"/>
        <rFont val="Times New Roman"/>
        <family val="1"/>
      </rPr>
      <t xml:space="preserve">) </t>
    </r>
  </si>
  <si>
    <t>Tên gọi trước đây là đô thị Ba Hàng</t>
  </si>
  <si>
    <t>Tên gọi trước đây là đô thị Đô Hai</t>
  </si>
  <si>
    <r>
      <t>Đô thị mới An Lão (</t>
    </r>
    <r>
      <rPr>
        <i/>
        <sz val="13"/>
        <color rgb="FF000000"/>
        <rFont val="Times New Roman"/>
        <family val="1"/>
      </rPr>
      <t>dự kiến thành lập thị trấn</t>
    </r>
    <r>
      <rPr>
        <sz val="13"/>
        <color rgb="FF000000"/>
        <rFont val="Times New Roman"/>
        <family val="1"/>
      </rPr>
      <t xml:space="preserve">) </t>
    </r>
  </si>
  <si>
    <r>
      <t>Đô thị mới Chợ Sông (</t>
    </r>
    <r>
      <rPr>
        <i/>
        <sz val="13"/>
        <color rgb="FF000000"/>
        <rFont val="Times New Roman"/>
        <family val="1"/>
      </rPr>
      <t>dự kiến thành lập thị trấn</t>
    </r>
    <r>
      <rPr>
        <sz val="13"/>
        <color rgb="FF000000"/>
        <rFont val="Times New Roman"/>
        <family val="1"/>
      </rPr>
      <t xml:space="preserve">) </t>
    </r>
  </si>
  <si>
    <t xml:space="preserve">Phụ lục 1: Số lượng và dân số đô thị (tháng 12 năm 2024): </t>
  </si>
  <si>
    <t xml:space="preserve">Phụ lục 2: Diện tích đất đô thị (tháng 12 năm 2024): </t>
  </si>
  <si>
    <r>
      <t>Phụ lục 3: Dự án đầu tư xây dựng khu đô thị/khu nhà ở</t>
    </r>
    <r>
      <rPr>
        <sz val="14"/>
        <color theme="1"/>
        <rFont val="Times New Roman"/>
        <family val="1"/>
      </rPr>
      <t>:</t>
    </r>
  </si>
  <si>
    <r>
      <t>Phụ lục 4: Dự án hạ tầng kỹ thuật đô thị</t>
    </r>
    <r>
      <rPr>
        <sz val="14"/>
        <color theme="1"/>
        <rFont val="Times New Roman"/>
        <family val="1"/>
      </rPr>
      <t>:</t>
    </r>
  </si>
  <si>
    <t>Phụ lục 5: Kế hoạch phân loại đô thị đến năm 2030</t>
  </si>
  <si>
    <t>4.1</t>
  </si>
  <si>
    <t>4.2</t>
  </si>
  <si>
    <t>4.3</t>
  </si>
  <si>
    <t>5.1</t>
  </si>
  <si>
    <t>5.2</t>
  </si>
  <si>
    <t>5.3</t>
  </si>
  <si>
    <t>5.4</t>
  </si>
  <si>
    <t>6.1</t>
  </si>
  <si>
    <t>6.2</t>
  </si>
  <si>
    <t>6.3</t>
  </si>
  <si>
    <t>6.4</t>
  </si>
  <si>
    <t>Ghi chú:</t>
  </si>
  <si>
    <t>(*) Đô thị thực hiện rà soát, đánh giá, phân loại lại cho các đơn vị hành chính đô thị được sắp xếp, sáp nhập giai đoạn 2019 - 2020 theo các Nghị quyết của Ủy ban Thường vụ Quốc hội.</t>
  </si>
  <si>
    <t>(**) Đô thị thực hiện rà soát, đánh giá, phân loại lại cho các đơn vị hành chính đô thị được sắp xếp, sáp nhập giai đoạn 2021- 2030 theo các Nghị quyết của Ủy ban Thường vụ Quốc hội.</t>
  </si>
  <si>
    <t>(MR) Đô thị dự kiến mở rộng phạm vi phân loại đô thị.</t>
  </si>
  <si>
    <t xml:space="preserve"> + Đô thị Hoà Hậu</t>
  </si>
  <si>
    <t>DS Hà Nam</t>
  </si>
  <si>
    <t>NĐ94</t>
  </si>
  <si>
    <t xml:space="preserve">Dự án có quy mô từ 
20 ha trở lên </t>
  </si>
  <si>
    <t>Dự án có quy mô 
nhỏ hơn 20 ha</t>
  </si>
  <si>
    <t>Dân số đô thị (1.000 người)</t>
  </si>
  <si>
    <t>Quyết định số 1296/QĐ-UBND ngày 24/6/2022</t>
  </si>
  <si>
    <t xml:space="preserve"> + Đô thị Nhân Hậu</t>
  </si>
  <si>
    <t>Quyết định số 282/QĐ-UBND ngày 29/2/2024</t>
  </si>
  <si>
    <t>Quyết định số 1736/QĐ-UBND ngày 16/12/2024</t>
  </si>
  <si>
    <t>QĐ số 1617/QĐ-UBND ngày 29/12/2023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</si>
</sst>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_-* #,##0.0_-;\-* #,##0.0_-;_-* &quot;-&quot;??_-;_-@_-"/>
    <numFmt numFmtId="166" formatCode="#,##0.0"/>
    <numFmt numFmtId="167" formatCode="#,##0.000"/>
    <numFmt numFmtId="168" formatCode="0.000"/>
    <numFmt numFmtId="169" formatCode="_-* #,##0.00\ _₫_-;\-* #,##0.00\ _₫_-;_-* &quot;-&quot;??\ _₫_-;_-@_-"/>
  </numFmts>
  <fonts count="22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rgb="FFFF0000"/>
      <name val="Times New Roman"/>
      <family val="1"/>
    </font>
    <font>
      <i/>
      <sz val="13"/>
      <color rgb="FFFF0000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Times New Roman"/>
      <family val="1"/>
    </font>
    <font>
      <i/>
      <sz val="13"/>
      <color rgb="FF000000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3"/>
      <name val="Times New Roman"/>
      <family val="1"/>
    </font>
    <font>
      <sz val="1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vertAlign val="superscript"/>
      <sz val="13"/>
      <color rgb="FF000000"/>
      <name val="Times New Roman"/>
      <family val="1"/>
    </font>
    <font>
      <i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3"/>
      <name val="Times New Roman"/>
      <family val="1"/>
    </font>
    <font>
      <b/>
      <u/>
      <sz val="13"/>
      <color theme="1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1" fillId="0" borderId="0"/>
    <xf numFmtId="0" fontId="21" fillId="0" borderId="0"/>
    <xf numFmtId="169" fontId="1" fillId="0" borderId="0" applyFont="0" applyFill="0" applyBorder="0" applyAlignment="0" applyProtection="0"/>
  </cellStyleXfs>
  <cellXfs count="1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2" fillId="0" borderId="0" xfId="0" applyFont="1"/>
    <xf numFmtId="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167" fontId="2" fillId="0" borderId="1" xfId="1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165" fontId="19" fillId="2" borderId="1" xfId="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5" fontId="16" fillId="2" borderId="1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9" fontId="8" fillId="2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 wrapText="1"/>
    </xf>
    <xf numFmtId="0" fontId="20" fillId="0" borderId="0" xfId="0" applyFont="1" applyAlignment="1">
      <alignment horizontal="left"/>
    </xf>
    <xf numFmtId="2" fontId="6" fillId="2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167" fontId="8" fillId="2" borderId="1" xfId="1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0" fillId="0" borderId="0" xfId="0" applyNumberFormat="1"/>
    <xf numFmtId="167" fontId="12" fillId="0" borderId="1" xfId="0" applyNumberFormat="1" applyFont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165" fontId="12" fillId="2" borderId="1" xfId="1" applyNumberFormat="1" applyFont="1" applyFill="1" applyBorder="1" applyAlignment="1">
      <alignment horizontal="center" vertical="center" wrapText="1"/>
    </xf>
    <xf numFmtId="166" fontId="12" fillId="2" borderId="1" xfId="1" applyNumberFormat="1" applyFont="1" applyFill="1" applyBorder="1" applyAlignment="1">
      <alignment horizontal="center" vertical="center" wrapText="1"/>
    </xf>
    <xf numFmtId="167" fontId="13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7" fontId="17" fillId="0" borderId="0" xfId="0" applyNumberFormat="1" applyFont="1" applyAlignment="1">
      <alignment horizontal="center" vertical="center"/>
    </xf>
    <xf numFmtId="10" fontId="17" fillId="0" borderId="0" xfId="1" applyNumberFormat="1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68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6" fillId="2" borderId="1" xfId="0" applyFont="1" applyFill="1" applyBorder="1" applyAlignment="1">
      <alignment horizontal="justify" vertical="center" wrapText="1"/>
    </xf>
    <xf numFmtId="0" fontId="17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165" fontId="12" fillId="2" borderId="2" xfId="1" applyNumberFormat="1" applyFont="1" applyFill="1" applyBorder="1" applyAlignment="1">
      <alignment horizontal="center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5" fontId="12" fillId="2" borderId="4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164" fontId="7" fillId="2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0" borderId="1" xfId="1" applyFont="1" applyBorder="1" applyAlignment="1">
      <alignment horizontal="center" vertical="center" wrapText="1"/>
    </xf>
  </cellXfs>
  <cellStyles count="5">
    <cellStyle name="Comma" xfId="1" builtinId="3"/>
    <cellStyle name="Comma 2" xfId="4"/>
    <cellStyle name="Normal" xfId="0" builtinId="0"/>
    <cellStyle name="Normal 11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H17" sqref="H16:H17"/>
    </sheetView>
  </sheetViews>
  <sheetFormatPr defaultRowHeight="15" x14ac:dyDescent="0.25"/>
  <cols>
    <col min="1" max="1" width="44.5703125" customWidth="1"/>
    <col min="2" max="2" width="25.140625" customWidth="1"/>
    <col min="3" max="3" width="28.7109375" customWidth="1"/>
    <col min="4" max="4" width="37.7109375" customWidth="1"/>
    <col min="5" max="5" width="10.85546875" customWidth="1"/>
    <col min="6" max="6" width="17.7109375" customWidth="1"/>
    <col min="7" max="7" width="8.85546875" customWidth="1"/>
    <col min="10" max="10" width="14.28515625" customWidth="1"/>
  </cols>
  <sheetData>
    <row r="1" spans="1:10" ht="16.5" x14ac:dyDescent="0.25">
      <c r="A1" s="78" t="s">
        <v>6</v>
      </c>
      <c r="B1" s="78"/>
      <c r="C1" s="78"/>
      <c r="D1" s="78"/>
    </row>
    <row r="2" spans="1:10" ht="31.5" customHeight="1" x14ac:dyDescent="0.25">
      <c r="A2" s="79" t="s">
        <v>7</v>
      </c>
      <c r="B2" s="80"/>
      <c r="C2" s="80"/>
      <c r="D2" s="80"/>
    </row>
    <row r="4" spans="1:10" ht="16.5" x14ac:dyDescent="0.25">
      <c r="A4" s="84" t="s">
        <v>131</v>
      </c>
      <c r="B4" s="84"/>
      <c r="C4" s="84"/>
      <c r="D4" s="84"/>
    </row>
    <row r="6" spans="1:10" ht="20.100000000000001" customHeight="1" x14ac:dyDescent="0.25">
      <c r="A6" s="82" t="s">
        <v>0</v>
      </c>
      <c r="B6" s="83" t="s">
        <v>1</v>
      </c>
      <c r="C6" s="83" t="s">
        <v>156</v>
      </c>
      <c r="D6" s="83"/>
    </row>
    <row r="7" spans="1:10" ht="20.100000000000001" customHeight="1" x14ac:dyDescent="0.3">
      <c r="A7" s="82"/>
      <c r="B7" s="83"/>
      <c r="C7" s="83" t="s">
        <v>2</v>
      </c>
      <c r="D7" s="1" t="s">
        <v>3</v>
      </c>
      <c r="E7" s="68"/>
      <c r="F7" s="69" t="s">
        <v>152</v>
      </c>
    </row>
    <row r="8" spans="1:10" ht="35.1" customHeight="1" x14ac:dyDescent="0.3">
      <c r="A8" s="82"/>
      <c r="B8" s="83"/>
      <c r="C8" s="83"/>
      <c r="D8" s="1" t="s">
        <v>4</v>
      </c>
      <c r="E8" s="69" t="s">
        <v>153</v>
      </c>
      <c r="F8" s="70">
        <f>1055635/1000</f>
        <v>1055.635</v>
      </c>
      <c r="G8" s="61"/>
      <c r="H8" s="63"/>
      <c r="I8" s="56"/>
      <c r="J8" s="62"/>
    </row>
    <row r="9" spans="1:10" ht="20.100000000000001" customHeight="1" x14ac:dyDescent="0.3">
      <c r="A9" s="2" t="s">
        <v>5</v>
      </c>
      <c r="B9" s="3">
        <f>B10+B11+B12+B15</f>
        <v>13</v>
      </c>
      <c r="C9" s="22">
        <f t="shared" ref="C9" si="0">C10+C11+C12+C15</f>
        <v>671.3309999999999</v>
      </c>
      <c r="D9" s="22">
        <f>D10+D11+D12+D15</f>
        <v>522.51199999999994</v>
      </c>
      <c r="E9" s="71">
        <f>C9/F8</f>
        <v>0.6359499258739999</v>
      </c>
      <c r="F9" s="71">
        <f>D9/F8</f>
        <v>0.49497411510607353</v>
      </c>
      <c r="G9" s="58"/>
      <c r="I9" s="64"/>
    </row>
    <row r="10" spans="1:10" ht="20.100000000000001" customHeight="1" x14ac:dyDescent="0.25">
      <c r="A10" s="10" t="s">
        <v>59</v>
      </c>
      <c r="B10" s="11">
        <v>1</v>
      </c>
      <c r="C10" s="33">
        <v>211.67400000000001</v>
      </c>
      <c r="D10" s="33">
        <v>174.87799999999999</v>
      </c>
      <c r="G10" s="57"/>
    </row>
    <row r="11" spans="1:10" s="13" customFormat="1" ht="20.100000000000001" customHeight="1" x14ac:dyDescent="0.25">
      <c r="A11" s="10" t="s">
        <v>60</v>
      </c>
      <c r="B11" s="11">
        <v>0</v>
      </c>
      <c r="C11" s="59">
        <v>0</v>
      </c>
      <c r="D11" s="12">
        <v>0</v>
      </c>
      <c r="E11" s="67"/>
      <c r="F11" s="67"/>
    </row>
    <row r="12" spans="1:10" s="13" customFormat="1" ht="20.100000000000001" customHeight="1" x14ac:dyDescent="0.25">
      <c r="A12" s="10" t="s">
        <v>61</v>
      </c>
      <c r="B12" s="11">
        <v>2</v>
      </c>
      <c r="C12" s="59">
        <f>SUM(C13:C14)</f>
        <v>339.89499999999998</v>
      </c>
      <c r="D12" s="11">
        <f>SUM(D13:D14)</f>
        <v>227.87200000000001</v>
      </c>
    </row>
    <row r="13" spans="1:10" s="13" customFormat="1" ht="20.100000000000001" customHeight="1" x14ac:dyDescent="0.25">
      <c r="A13" s="23" t="s">
        <v>62</v>
      </c>
      <c r="B13" s="11"/>
      <c r="C13" s="59">
        <v>194.15100000000001</v>
      </c>
      <c r="D13" s="12">
        <v>129.60300000000001</v>
      </c>
    </row>
    <row r="14" spans="1:10" ht="20.100000000000001" customHeight="1" x14ac:dyDescent="0.25">
      <c r="A14" s="23" t="s">
        <v>63</v>
      </c>
      <c r="B14" s="11"/>
      <c r="C14" s="59">
        <v>145.744</v>
      </c>
      <c r="D14" s="12">
        <v>98.269000000000005</v>
      </c>
    </row>
    <row r="15" spans="1:10" ht="20.100000000000001" customHeight="1" x14ac:dyDescent="0.25">
      <c r="A15" s="5" t="s">
        <v>64</v>
      </c>
      <c r="B15" s="6">
        <v>10</v>
      </c>
      <c r="C15" s="33">
        <f>SUM(C16:C25)</f>
        <v>119.76199999999999</v>
      </c>
      <c r="D15" s="33">
        <f>SUM(D16:D25)</f>
        <v>119.76199999999999</v>
      </c>
    </row>
    <row r="16" spans="1:10" s="13" customFormat="1" ht="20.100000000000001" customHeight="1" x14ac:dyDescent="0.25">
      <c r="A16" s="28" t="s">
        <v>65</v>
      </c>
      <c r="B16" s="12"/>
      <c r="C16" s="60">
        <v>11.569000000000001</v>
      </c>
      <c r="D16" s="21">
        <v>11.569000000000001</v>
      </c>
    </row>
    <row r="17" spans="1:4" ht="20.100000000000001" customHeight="1" x14ac:dyDescent="0.25">
      <c r="A17" s="7" t="s">
        <v>66</v>
      </c>
      <c r="B17" s="8"/>
      <c r="C17" s="55">
        <v>11.878</v>
      </c>
      <c r="D17" s="19">
        <v>11.878</v>
      </c>
    </row>
    <row r="18" spans="1:4" s="13" customFormat="1" ht="20.100000000000001" customHeight="1" x14ac:dyDescent="0.25">
      <c r="A18" s="28" t="s">
        <v>67</v>
      </c>
      <c r="B18" s="12"/>
      <c r="C18" s="60">
        <v>11.12</v>
      </c>
      <c r="D18" s="53">
        <v>11.12</v>
      </c>
    </row>
    <row r="19" spans="1:4" ht="20.100000000000001" customHeight="1" x14ac:dyDescent="0.25">
      <c r="A19" s="9" t="s">
        <v>68</v>
      </c>
      <c r="B19" s="8"/>
      <c r="C19" s="60">
        <v>18.463999999999999</v>
      </c>
      <c r="D19" s="55">
        <f>C19</f>
        <v>18.463999999999999</v>
      </c>
    </row>
    <row r="20" spans="1:4" ht="20.100000000000001" customHeight="1" x14ac:dyDescent="0.25">
      <c r="A20" s="9" t="s">
        <v>72</v>
      </c>
      <c r="B20" s="8"/>
      <c r="C20" s="60">
        <v>9.5739999999999998</v>
      </c>
      <c r="D20" s="55">
        <f>C20</f>
        <v>9.5739999999999998</v>
      </c>
    </row>
    <row r="21" spans="1:4" ht="20.100000000000001" customHeight="1" x14ac:dyDescent="0.25">
      <c r="A21" s="9" t="s">
        <v>58</v>
      </c>
      <c r="B21" s="8"/>
      <c r="C21" s="54">
        <v>9.6069999999999993</v>
      </c>
      <c r="D21" s="55">
        <f>C21</f>
        <v>9.6069999999999993</v>
      </c>
    </row>
    <row r="22" spans="1:4" ht="20.100000000000001" customHeight="1" x14ac:dyDescent="0.25">
      <c r="A22" s="9" t="s">
        <v>71</v>
      </c>
      <c r="B22" s="8"/>
      <c r="C22" s="54">
        <v>12.445</v>
      </c>
      <c r="D22" s="55">
        <v>12.445</v>
      </c>
    </row>
    <row r="23" spans="1:4" ht="20.100000000000001" customHeight="1" x14ac:dyDescent="0.25">
      <c r="A23" s="9" t="s">
        <v>69</v>
      </c>
      <c r="B23" s="8"/>
      <c r="C23" s="55">
        <v>6.4720000000000004</v>
      </c>
      <c r="D23" s="19">
        <v>6.4720000000000004</v>
      </c>
    </row>
    <row r="24" spans="1:4" ht="20.100000000000001" customHeight="1" x14ac:dyDescent="0.25">
      <c r="A24" s="9" t="s">
        <v>158</v>
      </c>
      <c r="B24" s="8"/>
      <c r="C24" s="55">
        <v>14.733000000000001</v>
      </c>
      <c r="D24" s="19">
        <v>14.733000000000001</v>
      </c>
    </row>
    <row r="25" spans="1:4" s="13" customFormat="1" ht="20.100000000000001" customHeight="1" x14ac:dyDescent="0.25">
      <c r="A25" s="32" t="s">
        <v>70</v>
      </c>
      <c r="B25" s="12"/>
      <c r="C25" s="60">
        <v>13.9</v>
      </c>
      <c r="D25" s="53">
        <v>13.9</v>
      </c>
    </row>
    <row r="27" spans="1:4" x14ac:dyDescent="0.25">
      <c r="A27" s="81" t="s">
        <v>8</v>
      </c>
      <c r="B27" s="81"/>
      <c r="C27" s="81"/>
      <c r="D27" s="81"/>
    </row>
  </sheetData>
  <mergeCells count="8">
    <mergeCell ref="A1:D1"/>
    <mergeCell ref="A2:D2"/>
    <mergeCell ref="A27:D27"/>
    <mergeCell ref="A6:A8"/>
    <mergeCell ref="B6:B8"/>
    <mergeCell ref="C6:D6"/>
    <mergeCell ref="C7:C8"/>
    <mergeCell ref="A4:D4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opLeftCell="A2" zoomScale="85" zoomScaleNormal="85" workbookViewId="0">
      <selection activeCell="A2" sqref="A2"/>
    </sheetView>
  </sheetViews>
  <sheetFormatPr defaultRowHeight="15" x14ac:dyDescent="0.25"/>
  <cols>
    <col min="1" max="1" width="30.5703125" customWidth="1"/>
    <col min="2" max="2" width="19.28515625" customWidth="1"/>
    <col min="3" max="3" width="13" customWidth="1"/>
    <col min="4" max="4" width="14.85546875" customWidth="1"/>
    <col min="5" max="5" width="14.28515625" customWidth="1"/>
    <col min="6" max="6" width="14.5703125" customWidth="1"/>
    <col min="7" max="7" width="12.28515625" customWidth="1"/>
    <col min="8" max="8" width="12.85546875" customWidth="1"/>
    <col min="9" max="9" width="12.42578125" customWidth="1"/>
  </cols>
  <sheetData>
    <row r="2" spans="1:9" ht="16.5" x14ac:dyDescent="0.25">
      <c r="A2" s="16" t="s">
        <v>132</v>
      </c>
    </row>
    <row r="4" spans="1:9" ht="36" customHeight="1" x14ac:dyDescent="0.25">
      <c r="A4" s="82" t="s">
        <v>24</v>
      </c>
      <c r="B4" s="83" t="s">
        <v>9</v>
      </c>
      <c r="C4" s="83" t="s">
        <v>10</v>
      </c>
      <c r="D4" s="83" t="s">
        <v>11</v>
      </c>
      <c r="E4" s="83" t="s">
        <v>12</v>
      </c>
      <c r="F4" s="83" t="s">
        <v>13</v>
      </c>
      <c r="G4" s="83"/>
      <c r="H4" s="83"/>
      <c r="I4" s="83"/>
    </row>
    <row r="5" spans="1:9" ht="34.5" customHeight="1" x14ac:dyDescent="0.25">
      <c r="A5" s="82"/>
      <c r="B5" s="83"/>
      <c r="C5" s="83"/>
      <c r="D5" s="83"/>
      <c r="E5" s="83"/>
      <c r="F5" s="83" t="s">
        <v>14</v>
      </c>
      <c r="G5" s="83" t="s">
        <v>15</v>
      </c>
      <c r="H5" s="83" t="s">
        <v>16</v>
      </c>
      <c r="I5" s="83"/>
    </row>
    <row r="6" spans="1:9" ht="109.5" customHeight="1" x14ac:dyDescent="0.25">
      <c r="A6" s="82"/>
      <c r="B6" s="83"/>
      <c r="C6" s="83"/>
      <c r="D6" s="83"/>
      <c r="E6" s="83"/>
      <c r="F6" s="83"/>
      <c r="G6" s="83"/>
      <c r="H6" s="1" t="s">
        <v>2</v>
      </c>
      <c r="I6" s="1" t="s">
        <v>17</v>
      </c>
    </row>
    <row r="7" spans="1:9" ht="45" customHeight="1" x14ac:dyDescent="0.25">
      <c r="A7" s="20" t="s">
        <v>5</v>
      </c>
      <c r="B7" s="3"/>
      <c r="C7" s="106">
        <f>SUM(C8:C23)</f>
        <v>502.90249999999997</v>
      </c>
      <c r="D7" s="3">
        <f t="shared" ref="D7:I7" si="0">SUM(D8:D23)</f>
        <v>287.4855</v>
      </c>
      <c r="E7" s="3">
        <f t="shared" si="0"/>
        <v>291.59930000000008</v>
      </c>
      <c r="F7" s="3">
        <f t="shared" si="0"/>
        <v>98.950000000000017</v>
      </c>
      <c r="G7" s="3">
        <f t="shared" si="0"/>
        <v>5.5800390000000002</v>
      </c>
      <c r="H7" s="3">
        <f t="shared" si="0"/>
        <v>27.072700000000005</v>
      </c>
      <c r="I7" s="3">
        <f t="shared" si="0"/>
        <v>0.32200000000000001</v>
      </c>
    </row>
    <row r="8" spans="1:9" ht="49.5" x14ac:dyDescent="0.25">
      <c r="A8" s="74" t="s">
        <v>59</v>
      </c>
      <c r="B8" s="72" t="s">
        <v>157</v>
      </c>
      <c r="C8" s="105">
        <v>87.64</v>
      </c>
      <c r="D8" s="72">
        <v>34.36</v>
      </c>
      <c r="E8" s="105">
        <v>31.89</v>
      </c>
      <c r="F8" s="72">
        <v>24.14</v>
      </c>
      <c r="G8" s="72">
        <v>1.35</v>
      </c>
      <c r="H8" s="72">
        <v>12.11</v>
      </c>
      <c r="I8" s="73">
        <v>0.3</v>
      </c>
    </row>
    <row r="9" spans="1:9" ht="45" customHeight="1" x14ac:dyDescent="0.25">
      <c r="A9" s="14" t="s">
        <v>60</v>
      </c>
      <c r="B9" s="24"/>
      <c r="C9" s="105">
        <v>0</v>
      </c>
      <c r="D9" s="24">
        <v>0</v>
      </c>
      <c r="E9" s="24">
        <v>0</v>
      </c>
      <c r="F9" s="24">
        <v>0</v>
      </c>
      <c r="G9" s="24">
        <v>0</v>
      </c>
      <c r="H9" s="8">
        <v>0</v>
      </c>
      <c r="I9" s="8">
        <v>0</v>
      </c>
    </row>
    <row r="10" spans="1:9" ht="45" customHeight="1" x14ac:dyDescent="0.25">
      <c r="A10" s="14" t="s">
        <v>61</v>
      </c>
      <c r="B10" s="24"/>
      <c r="C10" s="24"/>
      <c r="D10" s="24"/>
      <c r="E10" s="24"/>
      <c r="F10" s="24"/>
      <c r="G10" s="24"/>
      <c r="H10" s="8"/>
      <c r="I10" s="8"/>
    </row>
    <row r="11" spans="1:9" ht="49.5" x14ac:dyDescent="0.25">
      <c r="A11" s="15" t="s">
        <v>62</v>
      </c>
      <c r="B11" s="24" t="s">
        <v>160</v>
      </c>
      <c r="C11" s="105">
        <v>120.92</v>
      </c>
      <c r="D11" s="24">
        <v>61.8</v>
      </c>
      <c r="E11" s="105">
        <v>90.78</v>
      </c>
      <c r="F11" s="24">
        <v>37.130000000000003</v>
      </c>
      <c r="G11" s="24">
        <v>2.41</v>
      </c>
      <c r="H11" s="8">
        <v>8.06</v>
      </c>
      <c r="I11" s="8">
        <v>3.0000000000000001E-3</v>
      </c>
    </row>
    <row r="12" spans="1:9" ht="49.5" x14ac:dyDescent="0.25">
      <c r="A12" s="23" t="s">
        <v>63</v>
      </c>
      <c r="B12" s="24" t="s">
        <v>89</v>
      </c>
      <c r="C12" s="105">
        <v>175.399</v>
      </c>
      <c r="D12" s="24">
        <v>96.83</v>
      </c>
      <c r="E12" s="105">
        <v>93.766999999999996</v>
      </c>
      <c r="F12" s="24">
        <v>14.83</v>
      </c>
      <c r="G12" s="109">
        <f>1109039/1000000</f>
        <v>1.1090390000000001</v>
      </c>
      <c r="H12" s="105">
        <v>2.0926999999999998</v>
      </c>
      <c r="I12" s="8"/>
    </row>
    <row r="13" spans="1:9" ht="45" customHeight="1" x14ac:dyDescent="0.25">
      <c r="A13" s="5" t="s">
        <v>64</v>
      </c>
      <c r="B13" s="8"/>
      <c r="C13" s="8"/>
      <c r="D13" s="8"/>
      <c r="E13" s="8"/>
      <c r="F13" s="8"/>
      <c r="G13" s="8"/>
      <c r="H13" s="8"/>
      <c r="I13" s="8"/>
    </row>
    <row r="14" spans="1:9" s="13" customFormat="1" ht="49.5" x14ac:dyDescent="0.25">
      <c r="A14" s="28" t="s">
        <v>65</v>
      </c>
      <c r="B14" s="12" t="s">
        <v>88</v>
      </c>
      <c r="C14" s="105">
        <v>7.5780000000000003</v>
      </c>
      <c r="D14" s="12">
        <v>0</v>
      </c>
      <c r="E14" s="105">
        <v>3.5219999999999998</v>
      </c>
      <c r="F14" s="12">
        <v>0</v>
      </c>
      <c r="G14" s="12">
        <v>0</v>
      </c>
      <c r="H14" s="12">
        <v>0</v>
      </c>
      <c r="I14" s="12">
        <v>0</v>
      </c>
    </row>
    <row r="15" spans="1:9" ht="66" customHeight="1" x14ac:dyDescent="0.25">
      <c r="A15" s="7" t="s">
        <v>66</v>
      </c>
      <c r="B15" s="75" t="s">
        <v>161</v>
      </c>
      <c r="C15" s="105">
        <v>5.1100000000000003</v>
      </c>
      <c r="D15" s="6">
        <v>0</v>
      </c>
      <c r="E15" s="105">
        <v>4.62</v>
      </c>
      <c r="F15" s="6">
        <v>3.02</v>
      </c>
      <c r="G15" s="6">
        <v>0.05</v>
      </c>
      <c r="H15" s="52">
        <v>1</v>
      </c>
      <c r="I15" s="6">
        <v>1.4E-2</v>
      </c>
    </row>
    <row r="16" spans="1:9" s="13" customFormat="1" ht="71.25" customHeight="1" x14ac:dyDescent="0.25">
      <c r="A16" s="28" t="s">
        <v>67</v>
      </c>
      <c r="B16" s="12" t="s">
        <v>90</v>
      </c>
      <c r="C16" s="105">
        <v>11.76</v>
      </c>
      <c r="D16" s="12">
        <v>0</v>
      </c>
      <c r="E16" s="105">
        <v>7.0970000000000004</v>
      </c>
      <c r="F16" s="12">
        <v>0</v>
      </c>
      <c r="G16" s="12">
        <v>0</v>
      </c>
      <c r="H16" s="12">
        <v>0</v>
      </c>
      <c r="I16" s="12">
        <v>0</v>
      </c>
    </row>
    <row r="17" spans="1:9" ht="57" customHeight="1" x14ac:dyDescent="0.25">
      <c r="A17" s="7" t="s">
        <v>68</v>
      </c>
      <c r="B17" s="6" t="s">
        <v>18</v>
      </c>
      <c r="C17" s="105">
        <v>14.62</v>
      </c>
      <c r="D17" s="6">
        <v>14.62</v>
      </c>
      <c r="E17" s="105">
        <v>7.58</v>
      </c>
      <c r="F17" s="6">
        <v>3.5</v>
      </c>
      <c r="G17" s="6">
        <v>0.3</v>
      </c>
      <c r="H17" s="6">
        <v>0.63</v>
      </c>
      <c r="I17" s="6">
        <v>0</v>
      </c>
    </row>
    <row r="18" spans="1:9" ht="61.5" customHeight="1" x14ac:dyDescent="0.25">
      <c r="A18" s="7" t="s">
        <v>57</v>
      </c>
      <c r="B18" s="6" t="s">
        <v>19</v>
      </c>
      <c r="C18" s="105">
        <v>16.829999999999998</v>
      </c>
      <c r="D18" s="6">
        <v>16.829999999999998</v>
      </c>
      <c r="E18" s="105">
        <v>8.36</v>
      </c>
      <c r="F18" s="6">
        <v>3.33</v>
      </c>
      <c r="G18" s="6">
        <v>0.06</v>
      </c>
      <c r="H18" s="6">
        <v>0.78</v>
      </c>
      <c r="I18" s="6">
        <v>0</v>
      </c>
    </row>
    <row r="19" spans="1:9" ht="60" customHeight="1" x14ac:dyDescent="0.25">
      <c r="A19" s="7" t="s">
        <v>58</v>
      </c>
      <c r="B19" s="6" t="s">
        <v>20</v>
      </c>
      <c r="C19" s="105">
        <v>7.92</v>
      </c>
      <c r="D19" s="6">
        <v>7.92</v>
      </c>
      <c r="E19" s="105">
        <v>3.4</v>
      </c>
      <c r="F19" s="6">
        <v>1.65</v>
      </c>
      <c r="G19" s="6">
        <v>0.12</v>
      </c>
      <c r="H19" s="6">
        <v>0.85</v>
      </c>
      <c r="I19" s="6">
        <v>0</v>
      </c>
    </row>
    <row r="20" spans="1:9" ht="58.5" customHeight="1" x14ac:dyDescent="0.25">
      <c r="A20" s="7" t="s">
        <v>71</v>
      </c>
      <c r="B20" s="6" t="s">
        <v>21</v>
      </c>
      <c r="C20" s="105">
        <v>11.84</v>
      </c>
      <c r="D20" s="6">
        <v>11.84</v>
      </c>
      <c r="E20" s="105">
        <v>4.3499999999999996</v>
      </c>
      <c r="F20" s="6">
        <v>2.61</v>
      </c>
      <c r="G20" s="6">
        <v>0.12</v>
      </c>
      <c r="H20" s="6">
        <v>0.55000000000000004</v>
      </c>
      <c r="I20" s="6">
        <v>0</v>
      </c>
    </row>
    <row r="21" spans="1:9" ht="45" customHeight="1" x14ac:dyDescent="0.25">
      <c r="A21" s="7" t="s">
        <v>69</v>
      </c>
      <c r="B21" s="6" t="s">
        <v>22</v>
      </c>
      <c r="C21" s="105">
        <v>20.350000000000001</v>
      </c>
      <c r="D21" s="107">
        <f>C21</f>
        <v>20.350000000000001</v>
      </c>
      <c r="E21" s="105">
        <v>17.29</v>
      </c>
      <c r="F21" s="6">
        <v>4.79</v>
      </c>
      <c r="G21" s="6">
        <v>3.7999999999999999E-2</v>
      </c>
      <c r="H21" s="6">
        <v>0</v>
      </c>
      <c r="I21" s="6">
        <v>0</v>
      </c>
    </row>
    <row r="22" spans="1:9" ht="53.25" customHeight="1" x14ac:dyDescent="0.25">
      <c r="A22" s="7" t="s">
        <v>151</v>
      </c>
      <c r="B22" s="6" t="s">
        <v>23</v>
      </c>
      <c r="C22" s="105">
        <v>8.8000000000000007</v>
      </c>
      <c r="D22" s="107">
        <f>C22</f>
        <v>8.8000000000000007</v>
      </c>
      <c r="E22" s="105">
        <v>6.47</v>
      </c>
      <c r="F22" s="6">
        <v>3.95</v>
      </c>
      <c r="G22" s="6">
        <v>2.3E-2</v>
      </c>
      <c r="H22" s="52">
        <v>1</v>
      </c>
      <c r="I22" s="6">
        <v>5.0000000000000001E-3</v>
      </c>
    </row>
    <row r="23" spans="1:9" ht="49.5" x14ac:dyDescent="0.25">
      <c r="A23" s="28" t="s">
        <v>70</v>
      </c>
      <c r="B23" s="72" t="s">
        <v>159</v>
      </c>
      <c r="C23" s="105">
        <v>14.1355</v>
      </c>
      <c r="D23" s="108">
        <f>C23</f>
        <v>14.1355</v>
      </c>
      <c r="E23" s="105">
        <f>1247.33/100</f>
        <v>12.4733</v>
      </c>
      <c r="F23" s="8"/>
      <c r="G23" s="8"/>
      <c r="H23" s="8"/>
      <c r="I23" s="8"/>
    </row>
  </sheetData>
  <mergeCells count="9">
    <mergeCell ref="F4:I4"/>
    <mergeCell ref="F5:F6"/>
    <mergeCell ref="G5:G6"/>
    <mergeCell ref="H5:I5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Normal="100" zoomScaleSheetLayoutView="100" workbookViewId="0">
      <selection activeCell="F16" sqref="F16"/>
    </sheetView>
  </sheetViews>
  <sheetFormatPr defaultRowHeight="15" x14ac:dyDescent="0.25"/>
  <cols>
    <col min="1" max="1" width="19.7109375" customWidth="1"/>
    <col min="2" max="2" width="25.7109375" customWidth="1"/>
    <col min="3" max="3" width="13.7109375" customWidth="1"/>
    <col min="4" max="4" width="13.5703125" customWidth="1"/>
    <col min="5" max="5" width="14" customWidth="1"/>
    <col min="6" max="6" width="14.7109375" customWidth="1"/>
    <col min="7" max="7" width="23" customWidth="1"/>
  </cols>
  <sheetData>
    <row r="2" spans="1:7" ht="18.75" x14ac:dyDescent="0.25">
      <c r="A2" s="86" t="s">
        <v>133</v>
      </c>
      <c r="B2" s="86"/>
      <c r="C2" s="86"/>
      <c r="D2" s="86"/>
      <c r="E2" s="86"/>
      <c r="F2" s="86"/>
      <c r="G2" s="86"/>
    </row>
    <row r="4" spans="1:7" ht="73.5" customHeight="1" x14ac:dyDescent="0.25">
      <c r="A4" s="82" t="s">
        <v>25</v>
      </c>
      <c r="B4" s="83" t="s">
        <v>26</v>
      </c>
      <c r="C4" s="83" t="s">
        <v>154</v>
      </c>
      <c r="D4" s="83"/>
      <c r="E4" s="83" t="s">
        <v>155</v>
      </c>
      <c r="F4" s="83"/>
      <c r="G4" s="1" t="s">
        <v>27</v>
      </c>
    </row>
    <row r="5" spans="1:7" ht="45" customHeight="1" x14ac:dyDescent="0.25">
      <c r="A5" s="82"/>
      <c r="B5" s="83"/>
      <c r="C5" s="1" t="s">
        <v>28</v>
      </c>
      <c r="D5" s="1" t="s">
        <v>29</v>
      </c>
      <c r="E5" s="1" t="s">
        <v>28</v>
      </c>
      <c r="F5" s="1" t="s">
        <v>29</v>
      </c>
      <c r="G5" s="3"/>
    </row>
    <row r="6" spans="1:7" ht="33" customHeight="1" x14ac:dyDescent="0.25">
      <c r="A6" s="87" t="s">
        <v>30</v>
      </c>
      <c r="B6" s="12" t="s">
        <v>84</v>
      </c>
      <c r="C6" s="12">
        <v>9</v>
      </c>
      <c r="D6" s="12">
        <v>439.31</v>
      </c>
      <c r="E6" s="12">
        <v>41</v>
      </c>
      <c r="F6" s="12">
        <v>249.41</v>
      </c>
      <c r="G6" s="38">
        <v>0.8</v>
      </c>
    </row>
    <row r="7" spans="1:7" ht="20.100000000000001" customHeight="1" x14ac:dyDescent="0.25">
      <c r="A7" s="88"/>
      <c r="B7" s="6" t="s">
        <v>74</v>
      </c>
      <c r="C7" s="8">
        <v>0</v>
      </c>
      <c r="D7" s="8"/>
      <c r="E7" s="8">
        <v>0</v>
      </c>
      <c r="F7" s="8"/>
      <c r="G7" s="8"/>
    </row>
    <row r="8" spans="1:7" ht="20.100000000000001" customHeight="1" x14ac:dyDescent="0.25">
      <c r="A8" s="88"/>
      <c r="B8" s="6" t="s">
        <v>75</v>
      </c>
      <c r="C8" s="8"/>
      <c r="D8" s="8"/>
      <c r="E8" s="8"/>
      <c r="F8" s="8"/>
      <c r="G8" s="8"/>
    </row>
    <row r="9" spans="1:7" ht="20.100000000000001" customHeight="1" x14ac:dyDescent="0.25">
      <c r="A9" s="88"/>
      <c r="B9" s="31" t="s">
        <v>82</v>
      </c>
      <c r="C9" s="21">
        <v>4</v>
      </c>
      <c r="D9" s="39">
        <v>149.58000000000001</v>
      </c>
      <c r="E9" s="21">
        <v>17</v>
      </c>
      <c r="F9" s="21">
        <v>193.78</v>
      </c>
      <c r="G9" s="38">
        <v>0.8</v>
      </c>
    </row>
    <row r="10" spans="1:7" ht="20.100000000000001" customHeight="1" x14ac:dyDescent="0.25">
      <c r="A10" s="88"/>
      <c r="B10" s="31" t="s">
        <v>83</v>
      </c>
      <c r="C10" s="25">
        <v>0</v>
      </c>
      <c r="D10" s="25">
        <v>0</v>
      </c>
      <c r="E10" s="25">
        <v>9</v>
      </c>
      <c r="F10" s="25">
        <v>90.18</v>
      </c>
      <c r="G10" s="38">
        <v>0.7</v>
      </c>
    </row>
    <row r="11" spans="1:7" ht="20.100000000000001" customHeight="1" x14ac:dyDescent="0.25">
      <c r="A11" s="88"/>
      <c r="B11" s="6" t="s">
        <v>78</v>
      </c>
      <c r="C11" s="6"/>
      <c r="D11" s="6"/>
      <c r="E11" s="6"/>
      <c r="F11" s="6"/>
      <c r="G11" s="17"/>
    </row>
    <row r="12" spans="1:7" ht="20.100000000000001" customHeight="1" x14ac:dyDescent="0.25">
      <c r="A12" s="88"/>
      <c r="B12" s="30" t="s">
        <v>85</v>
      </c>
      <c r="C12" s="19" t="s">
        <v>31</v>
      </c>
      <c r="D12" s="19" t="s">
        <v>32</v>
      </c>
      <c r="E12" s="19" t="s">
        <v>33</v>
      </c>
      <c r="F12" s="19" t="s">
        <v>34</v>
      </c>
      <c r="G12" s="38">
        <v>0.5</v>
      </c>
    </row>
    <row r="13" spans="1:7" ht="20.100000000000001" customHeight="1" x14ac:dyDescent="0.25">
      <c r="A13" s="88"/>
      <c r="B13" s="31" t="s">
        <v>86</v>
      </c>
      <c r="C13" s="19">
        <v>2</v>
      </c>
      <c r="D13" s="19">
        <v>64.16</v>
      </c>
      <c r="E13" s="19">
        <v>2</v>
      </c>
      <c r="F13" s="19">
        <v>21.25</v>
      </c>
      <c r="G13" s="38">
        <v>0.25</v>
      </c>
    </row>
    <row r="14" spans="1:7" ht="20.100000000000001" customHeight="1" x14ac:dyDescent="0.25">
      <c r="A14" s="89"/>
      <c r="B14" s="31" t="s">
        <v>87</v>
      </c>
      <c r="C14" s="19">
        <v>1</v>
      </c>
      <c r="D14" s="19">
        <v>39.11</v>
      </c>
      <c r="E14" s="19">
        <v>2</v>
      </c>
      <c r="F14" s="19">
        <v>23.4</v>
      </c>
      <c r="G14" s="38"/>
    </row>
    <row r="15" spans="1:7" ht="20.100000000000001" customHeight="1" x14ac:dyDescent="0.25">
      <c r="A15" s="85" t="s">
        <v>35</v>
      </c>
      <c r="B15" s="76" t="s">
        <v>84</v>
      </c>
      <c r="C15" s="8">
        <v>9</v>
      </c>
      <c r="D15" s="77">
        <v>1026.76</v>
      </c>
      <c r="E15" s="8">
        <v>32</v>
      </c>
      <c r="F15" s="8">
        <v>139.84</v>
      </c>
      <c r="G15" s="8"/>
    </row>
    <row r="16" spans="1:7" ht="20.100000000000001" customHeight="1" x14ac:dyDescent="0.25">
      <c r="A16" s="85"/>
      <c r="B16" s="6" t="s">
        <v>74</v>
      </c>
      <c r="C16" s="8">
        <v>0</v>
      </c>
      <c r="D16" s="8"/>
      <c r="E16" s="8">
        <v>0</v>
      </c>
      <c r="F16" s="8"/>
      <c r="G16" s="8"/>
    </row>
    <row r="17" spans="1:7" ht="20.100000000000001" customHeight="1" x14ac:dyDescent="0.25">
      <c r="A17" s="85"/>
      <c r="B17" s="6" t="s">
        <v>75</v>
      </c>
      <c r="C17" s="8"/>
      <c r="D17" s="8"/>
      <c r="E17" s="8"/>
      <c r="F17" s="8"/>
      <c r="G17" s="8"/>
    </row>
    <row r="18" spans="1:7" ht="20.100000000000001" customHeight="1" x14ac:dyDescent="0.25">
      <c r="A18" s="85"/>
      <c r="B18" s="31" t="s">
        <v>82</v>
      </c>
      <c r="C18" s="21">
        <v>11</v>
      </c>
      <c r="D18" s="25">
        <v>496.13</v>
      </c>
      <c r="E18" s="25">
        <v>14</v>
      </c>
      <c r="F18" s="25">
        <v>138.65</v>
      </c>
      <c r="G18" s="25"/>
    </row>
    <row r="19" spans="1:7" ht="20.100000000000001" customHeight="1" x14ac:dyDescent="0.25">
      <c r="A19" s="85"/>
      <c r="B19" s="31" t="s">
        <v>83</v>
      </c>
      <c r="C19" s="25">
        <v>5</v>
      </c>
      <c r="D19" s="25">
        <v>323.83</v>
      </c>
      <c r="E19" s="25">
        <v>11</v>
      </c>
      <c r="F19" s="25">
        <v>120.81</v>
      </c>
      <c r="G19" s="25"/>
    </row>
    <row r="20" spans="1:7" ht="20.100000000000001" customHeight="1" x14ac:dyDescent="0.25">
      <c r="A20" s="85"/>
      <c r="B20" s="6" t="s">
        <v>78</v>
      </c>
      <c r="C20" s="8"/>
      <c r="D20" s="8"/>
      <c r="E20" s="8"/>
      <c r="F20" s="8"/>
      <c r="G20" s="8"/>
    </row>
    <row r="21" spans="1:7" ht="20.100000000000001" customHeight="1" x14ac:dyDescent="0.25">
      <c r="A21" s="85"/>
      <c r="B21" s="30" t="s">
        <v>85</v>
      </c>
      <c r="C21" s="25">
        <v>0</v>
      </c>
      <c r="D21" s="25"/>
      <c r="E21" s="25">
        <v>0</v>
      </c>
      <c r="F21" s="25"/>
      <c r="G21" s="25"/>
    </row>
    <row r="22" spans="1:7" ht="20.100000000000001" customHeight="1" x14ac:dyDescent="0.25">
      <c r="A22" s="85"/>
      <c r="B22" s="31" t="s">
        <v>86</v>
      </c>
      <c r="C22" s="25">
        <v>5</v>
      </c>
      <c r="D22" s="25">
        <v>139.4</v>
      </c>
      <c r="E22" s="25">
        <v>1</v>
      </c>
      <c r="F22" s="25">
        <v>13.06</v>
      </c>
      <c r="G22" s="25"/>
    </row>
    <row r="23" spans="1:7" ht="20.100000000000001" customHeight="1" x14ac:dyDescent="0.25">
      <c r="A23" s="85"/>
      <c r="B23" s="31" t="s">
        <v>87</v>
      </c>
      <c r="C23" s="25">
        <v>1</v>
      </c>
      <c r="D23" s="25">
        <v>27.3</v>
      </c>
      <c r="E23" s="25">
        <v>3</v>
      </c>
      <c r="F23" s="25">
        <v>24.57</v>
      </c>
      <c r="G23" s="25"/>
    </row>
  </sheetData>
  <mergeCells count="7">
    <mergeCell ref="A15:A23"/>
    <mergeCell ref="A2:G2"/>
    <mergeCell ref="A6:A14"/>
    <mergeCell ref="A4:A5"/>
    <mergeCell ref="B4:B5"/>
    <mergeCell ref="C4:D4"/>
    <mergeCell ref="E4:F4"/>
  </mergeCells>
  <pageMargins left="0.7" right="0.7" top="0.75" bottom="0.75" header="0.3" footer="0.3"/>
  <pageSetup paperSize="9" scale="6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2"/>
  <sheetViews>
    <sheetView zoomScaleNormal="100" workbookViewId="0">
      <selection activeCell="A15" sqref="A15:A23"/>
    </sheetView>
  </sheetViews>
  <sheetFormatPr defaultRowHeight="15" x14ac:dyDescent="0.25"/>
  <cols>
    <col min="1" max="1" width="20.7109375" customWidth="1"/>
    <col min="2" max="2" width="16.140625" customWidth="1"/>
    <col min="4" max="4" width="12.5703125" customWidth="1"/>
    <col min="6" max="6" width="13" customWidth="1"/>
    <col min="7" max="7" width="9.85546875" customWidth="1"/>
    <col min="8" max="8" width="12.7109375" customWidth="1"/>
    <col min="10" max="10" width="13" customWidth="1"/>
    <col min="12" max="12" width="12.140625" customWidth="1"/>
    <col min="13" max="13" width="13.85546875" customWidth="1"/>
  </cols>
  <sheetData>
    <row r="2" spans="1:13" ht="18.75" x14ac:dyDescent="0.25">
      <c r="A2" s="86" t="s">
        <v>134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4" spans="1:13" ht="49.5" customHeight="1" x14ac:dyDescent="0.25">
      <c r="A4" s="82" t="s">
        <v>36</v>
      </c>
      <c r="B4" s="83" t="s">
        <v>26</v>
      </c>
      <c r="C4" s="83" t="s">
        <v>37</v>
      </c>
      <c r="D4" s="83"/>
      <c r="E4" s="83" t="s">
        <v>55</v>
      </c>
      <c r="F4" s="83"/>
      <c r="G4" s="83" t="s">
        <v>56</v>
      </c>
      <c r="H4" s="83"/>
      <c r="I4" s="83" t="s">
        <v>38</v>
      </c>
      <c r="J4" s="83"/>
      <c r="K4" s="83" t="s">
        <v>39</v>
      </c>
      <c r="L4" s="83"/>
      <c r="M4" s="83"/>
    </row>
    <row r="5" spans="1:13" ht="111" customHeight="1" x14ac:dyDescent="0.25">
      <c r="A5" s="82"/>
      <c r="B5" s="83"/>
      <c r="C5" s="1" t="s">
        <v>40</v>
      </c>
      <c r="D5" s="1" t="s">
        <v>41</v>
      </c>
      <c r="E5" s="1" t="s">
        <v>40</v>
      </c>
      <c r="F5" s="1" t="s">
        <v>42</v>
      </c>
      <c r="G5" s="1" t="s">
        <v>40</v>
      </c>
      <c r="H5" s="1" t="s">
        <v>42</v>
      </c>
      <c r="I5" s="1" t="s">
        <v>40</v>
      </c>
      <c r="J5" s="1" t="s">
        <v>43</v>
      </c>
      <c r="K5" s="1" t="s">
        <v>40</v>
      </c>
      <c r="L5" s="1" t="s">
        <v>44</v>
      </c>
      <c r="M5" s="1" t="s">
        <v>45</v>
      </c>
    </row>
    <row r="6" spans="1:13" ht="20.100000000000001" customHeight="1" x14ac:dyDescent="0.25">
      <c r="A6" s="96" t="s">
        <v>46</v>
      </c>
      <c r="B6" s="12" t="s">
        <v>73</v>
      </c>
      <c r="C6" s="12">
        <v>1</v>
      </c>
      <c r="D6" s="12">
        <v>0.62</v>
      </c>
      <c r="E6" s="12">
        <v>0</v>
      </c>
      <c r="F6" s="12"/>
      <c r="G6" s="12">
        <v>0</v>
      </c>
      <c r="H6" s="12"/>
      <c r="I6" s="12">
        <v>0</v>
      </c>
      <c r="J6" s="66"/>
      <c r="K6" s="12">
        <v>0</v>
      </c>
      <c r="L6" s="12"/>
      <c r="M6" s="12"/>
    </row>
    <row r="7" spans="1:13" ht="20.100000000000001" customHeight="1" x14ac:dyDescent="0.25">
      <c r="A7" s="97"/>
      <c r="B7" s="6" t="s">
        <v>74</v>
      </c>
      <c r="C7" s="8">
        <v>0</v>
      </c>
      <c r="D7" s="8"/>
      <c r="E7" s="8">
        <v>0</v>
      </c>
      <c r="F7" s="8"/>
      <c r="G7" s="8">
        <v>0</v>
      </c>
      <c r="H7" s="8"/>
      <c r="I7" s="8">
        <v>0</v>
      </c>
      <c r="J7" s="8"/>
      <c r="K7" s="8">
        <v>0</v>
      </c>
      <c r="L7" s="8"/>
      <c r="M7" s="8"/>
    </row>
    <row r="8" spans="1:13" ht="20.100000000000001" customHeight="1" x14ac:dyDescent="0.25">
      <c r="A8" s="97"/>
      <c r="B8" s="12" t="s">
        <v>75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20.100000000000001" customHeight="1" x14ac:dyDescent="0.25">
      <c r="A9" s="97"/>
      <c r="B9" s="31" t="s">
        <v>76</v>
      </c>
      <c r="C9" s="21">
        <v>3</v>
      </c>
      <c r="D9" s="21">
        <v>1.5</v>
      </c>
      <c r="E9" s="21">
        <v>0</v>
      </c>
      <c r="F9" s="21"/>
      <c r="G9" s="21">
        <v>0</v>
      </c>
      <c r="H9" s="21"/>
      <c r="I9" s="21">
        <v>0</v>
      </c>
      <c r="J9" s="21"/>
      <c r="K9" s="21">
        <v>0</v>
      </c>
      <c r="L9" s="21"/>
      <c r="M9" s="21"/>
    </row>
    <row r="10" spans="1:13" ht="20.100000000000001" customHeight="1" x14ac:dyDescent="0.25">
      <c r="A10" s="97"/>
      <c r="B10" s="31" t="s">
        <v>77</v>
      </c>
      <c r="C10" s="21">
        <v>1</v>
      </c>
      <c r="D10" s="21">
        <v>4.04</v>
      </c>
      <c r="E10" s="21">
        <v>0</v>
      </c>
      <c r="F10" s="21"/>
      <c r="G10" s="21">
        <v>0</v>
      </c>
      <c r="H10" s="21"/>
      <c r="I10" s="21">
        <v>0</v>
      </c>
      <c r="J10" s="21"/>
      <c r="K10" s="21">
        <v>4</v>
      </c>
      <c r="L10" s="21"/>
      <c r="M10" s="21">
        <v>1</v>
      </c>
    </row>
    <row r="11" spans="1:13" ht="20.100000000000001" customHeight="1" x14ac:dyDescent="0.25">
      <c r="A11" s="97"/>
      <c r="B11" s="6" t="s">
        <v>78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ht="20.100000000000001" customHeight="1" x14ac:dyDescent="0.25">
      <c r="A12" s="97"/>
      <c r="B12" s="30" t="s">
        <v>79</v>
      </c>
      <c r="C12" s="19" t="s">
        <v>47</v>
      </c>
      <c r="D12" s="19" t="s">
        <v>48</v>
      </c>
      <c r="E12" s="25">
        <v>0</v>
      </c>
      <c r="F12" s="25"/>
      <c r="G12" s="25">
        <v>0</v>
      </c>
      <c r="H12" s="25"/>
      <c r="I12" s="25">
        <v>0</v>
      </c>
      <c r="J12" s="25"/>
      <c r="K12" s="25">
        <v>0</v>
      </c>
      <c r="L12" s="25"/>
      <c r="M12" s="25"/>
    </row>
    <row r="13" spans="1:13" ht="20.100000000000001" customHeight="1" x14ac:dyDescent="0.25">
      <c r="A13" s="97"/>
      <c r="B13" s="30" t="s">
        <v>80</v>
      </c>
      <c r="C13" s="19">
        <v>9</v>
      </c>
      <c r="D13" s="19">
        <v>9.76</v>
      </c>
      <c r="E13" s="26">
        <v>0</v>
      </c>
      <c r="F13" s="26"/>
      <c r="G13" s="25">
        <v>0</v>
      </c>
      <c r="H13" s="25"/>
      <c r="I13" s="25">
        <v>0</v>
      </c>
      <c r="J13" s="25"/>
      <c r="K13" s="25">
        <v>0</v>
      </c>
      <c r="L13" s="25"/>
      <c r="M13" s="25"/>
    </row>
    <row r="14" spans="1:13" ht="20.100000000000001" customHeight="1" x14ac:dyDescent="0.25">
      <c r="A14" s="98"/>
      <c r="B14" s="30" t="s">
        <v>81</v>
      </c>
      <c r="C14" s="19">
        <v>0</v>
      </c>
      <c r="D14" s="19"/>
      <c r="E14" s="26">
        <v>0</v>
      </c>
      <c r="F14" s="26"/>
      <c r="G14" s="25">
        <v>0</v>
      </c>
      <c r="H14" s="25"/>
      <c r="I14" s="25">
        <v>0</v>
      </c>
      <c r="J14" s="25"/>
      <c r="K14" s="25">
        <v>0</v>
      </c>
      <c r="L14" s="25"/>
      <c r="M14" s="25"/>
    </row>
    <row r="15" spans="1:13" ht="20.100000000000001" customHeight="1" x14ac:dyDescent="0.25">
      <c r="A15" s="96" t="s">
        <v>49</v>
      </c>
      <c r="B15" s="12" t="s">
        <v>73</v>
      </c>
      <c r="C15" s="12">
        <v>6</v>
      </c>
      <c r="D15" s="12">
        <v>7.59</v>
      </c>
      <c r="E15" s="90">
        <v>1</v>
      </c>
      <c r="F15" s="93">
        <v>135000</v>
      </c>
      <c r="G15" s="12"/>
      <c r="H15" s="12"/>
      <c r="I15" s="12">
        <v>0</v>
      </c>
      <c r="J15" s="65"/>
      <c r="K15" s="12">
        <v>0</v>
      </c>
      <c r="L15" s="4"/>
      <c r="M15" s="4"/>
    </row>
    <row r="16" spans="1:13" ht="20.100000000000001" customHeight="1" x14ac:dyDescent="0.25">
      <c r="A16" s="97"/>
      <c r="B16" s="6" t="s">
        <v>74</v>
      </c>
      <c r="C16" s="12">
        <v>0</v>
      </c>
      <c r="D16" s="12"/>
      <c r="E16" s="91"/>
      <c r="F16" s="94"/>
      <c r="G16" s="12">
        <v>0</v>
      </c>
      <c r="H16" s="12"/>
      <c r="I16" s="12">
        <v>0</v>
      </c>
      <c r="J16" s="12"/>
      <c r="K16" s="12">
        <v>0</v>
      </c>
      <c r="L16" s="8"/>
      <c r="M16" s="8"/>
    </row>
    <row r="17" spans="1:13" ht="20.100000000000001" customHeight="1" x14ac:dyDescent="0.25">
      <c r="A17" s="97"/>
      <c r="B17" s="12" t="s">
        <v>75</v>
      </c>
      <c r="C17" s="12"/>
      <c r="D17" s="12"/>
      <c r="E17" s="91"/>
      <c r="F17" s="94"/>
      <c r="G17" s="12"/>
      <c r="H17" s="12"/>
      <c r="I17" s="12"/>
      <c r="J17" s="65"/>
      <c r="K17" s="12"/>
      <c r="L17" s="4"/>
      <c r="M17" s="4"/>
    </row>
    <row r="18" spans="1:13" ht="20.100000000000001" customHeight="1" x14ac:dyDescent="0.25">
      <c r="A18" s="97"/>
      <c r="B18" s="31" t="s">
        <v>76</v>
      </c>
      <c r="C18" s="21">
        <v>6</v>
      </c>
      <c r="D18" s="21">
        <v>10.96</v>
      </c>
      <c r="E18" s="91"/>
      <c r="F18" s="94"/>
      <c r="G18" s="21">
        <v>0</v>
      </c>
      <c r="H18" s="21"/>
      <c r="I18" s="21">
        <v>3</v>
      </c>
      <c r="J18" s="27">
        <v>420986</v>
      </c>
      <c r="K18" s="21">
        <v>27</v>
      </c>
      <c r="L18" s="21">
        <v>437.93</v>
      </c>
      <c r="M18" s="21">
        <v>12</v>
      </c>
    </row>
    <row r="19" spans="1:13" ht="20.100000000000001" customHeight="1" x14ac:dyDescent="0.25">
      <c r="A19" s="97"/>
      <c r="B19" s="31" t="s">
        <v>77</v>
      </c>
      <c r="C19" s="21">
        <v>5</v>
      </c>
      <c r="D19" s="21">
        <v>21.2</v>
      </c>
      <c r="E19" s="91"/>
      <c r="F19" s="94"/>
      <c r="G19" s="21">
        <v>0</v>
      </c>
      <c r="H19" s="21"/>
      <c r="I19" s="21">
        <v>0</v>
      </c>
      <c r="J19" s="27"/>
      <c r="K19" s="21">
        <v>5</v>
      </c>
      <c r="L19" s="21"/>
      <c r="M19" s="21">
        <v>2</v>
      </c>
    </row>
    <row r="20" spans="1:13" ht="20.100000000000001" customHeight="1" x14ac:dyDescent="0.25">
      <c r="A20" s="97"/>
      <c r="B20" s="6" t="s">
        <v>78</v>
      </c>
      <c r="C20" s="12"/>
      <c r="D20" s="12"/>
      <c r="E20" s="92"/>
      <c r="F20" s="95"/>
      <c r="G20" s="12"/>
      <c r="H20" s="12"/>
      <c r="I20" s="12"/>
      <c r="J20" s="12"/>
      <c r="K20" s="12"/>
      <c r="L20" s="8"/>
      <c r="M20" s="8"/>
    </row>
    <row r="21" spans="1:13" ht="20.100000000000001" customHeight="1" x14ac:dyDescent="0.25">
      <c r="A21" s="97"/>
      <c r="B21" s="30" t="s">
        <v>79</v>
      </c>
      <c r="C21" s="19">
        <v>2</v>
      </c>
      <c r="D21" s="19" t="s">
        <v>50</v>
      </c>
      <c r="E21" s="19"/>
      <c r="F21" s="19"/>
      <c r="G21" s="19">
        <v>0</v>
      </c>
      <c r="H21" s="19"/>
      <c r="I21" s="19">
        <v>2</v>
      </c>
      <c r="J21" s="35">
        <v>5000</v>
      </c>
      <c r="K21" s="19" t="s">
        <v>51</v>
      </c>
      <c r="L21" s="19" t="s">
        <v>52</v>
      </c>
      <c r="M21" s="19" t="s">
        <v>53</v>
      </c>
    </row>
    <row r="22" spans="1:13" ht="20.100000000000001" customHeight="1" x14ac:dyDescent="0.25">
      <c r="A22" s="97"/>
      <c r="B22" s="30" t="s">
        <v>80</v>
      </c>
      <c r="C22" s="19">
        <v>6</v>
      </c>
      <c r="D22" s="19">
        <v>3.25</v>
      </c>
      <c r="E22" s="19"/>
      <c r="F22" s="19"/>
      <c r="G22" s="19">
        <v>0</v>
      </c>
      <c r="H22" s="19"/>
      <c r="I22" s="19">
        <v>0</v>
      </c>
      <c r="J22" s="35"/>
      <c r="K22" s="19">
        <v>0</v>
      </c>
      <c r="L22" s="19"/>
      <c r="M22" s="19"/>
    </row>
    <row r="23" spans="1:13" ht="20.100000000000001" customHeight="1" x14ac:dyDescent="0.25">
      <c r="A23" s="98"/>
      <c r="B23" s="30" t="s">
        <v>81</v>
      </c>
      <c r="C23" s="19">
        <v>0</v>
      </c>
      <c r="D23" s="19"/>
      <c r="E23" s="19">
        <v>0</v>
      </c>
      <c r="F23" s="19"/>
      <c r="G23" s="19">
        <v>0</v>
      </c>
      <c r="H23" s="19"/>
      <c r="I23" s="19">
        <v>0</v>
      </c>
      <c r="J23" s="35"/>
      <c r="K23" s="19">
        <v>0</v>
      </c>
      <c r="L23" s="19"/>
      <c r="M23" s="19"/>
    </row>
    <row r="24" spans="1:13" ht="20.100000000000001" customHeight="1" x14ac:dyDescent="0.25">
      <c r="A24" s="83" t="s">
        <v>54</v>
      </c>
      <c r="B24" s="12" t="s">
        <v>73</v>
      </c>
      <c r="C24" s="12">
        <v>10</v>
      </c>
      <c r="D24" s="12">
        <v>13.89</v>
      </c>
      <c r="E24" s="12">
        <v>0</v>
      </c>
      <c r="F24" s="12"/>
      <c r="G24" s="12">
        <v>0</v>
      </c>
      <c r="H24" s="12"/>
      <c r="I24" s="12">
        <v>0</v>
      </c>
      <c r="J24" s="29"/>
      <c r="K24" s="12">
        <v>0</v>
      </c>
      <c r="L24" s="12"/>
      <c r="M24" s="12"/>
    </row>
    <row r="25" spans="1:13" ht="20.100000000000001" customHeight="1" x14ac:dyDescent="0.25">
      <c r="A25" s="83"/>
      <c r="B25" s="6" t="s">
        <v>74</v>
      </c>
      <c r="C25" s="8">
        <v>0</v>
      </c>
      <c r="D25" s="8"/>
      <c r="E25" s="8">
        <v>0</v>
      </c>
      <c r="F25" s="8"/>
      <c r="G25" s="8">
        <v>0</v>
      </c>
      <c r="H25" s="8"/>
      <c r="I25" s="8">
        <v>0</v>
      </c>
      <c r="J25" s="18"/>
      <c r="K25" s="8">
        <v>0</v>
      </c>
      <c r="L25" s="8"/>
      <c r="M25" s="8"/>
    </row>
    <row r="26" spans="1:13" ht="20.100000000000001" customHeight="1" x14ac:dyDescent="0.25">
      <c r="A26" s="83"/>
      <c r="B26" s="12" t="s">
        <v>75</v>
      </c>
      <c r="C26" s="12"/>
      <c r="D26" s="12"/>
      <c r="E26" s="12"/>
      <c r="F26" s="12"/>
      <c r="G26" s="12"/>
      <c r="H26" s="12"/>
      <c r="I26" s="12"/>
      <c r="J26" s="29"/>
      <c r="K26" s="12"/>
      <c r="L26" s="12"/>
      <c r="M26" s="4"/>
    </row>
    <row r="27" spans="1:13" ht="20.100000000000001" customHeight="1" x14ac:dyDescent="0.25">
      <c r="A27" s="83"/>
      <c r="B27" s="31" t="s">
        <v>76</v>
      </c>
      <c r="C27" s="21">
        <v>0</v>
      </c>
      <c r="D27" s="21"/>
      <c r="E27" s="21">
        <v>0</v>
      </c>
      <c r="F27" s="21"/>
      <c r="G27" s="21">
        <v>0</v>
      </c>
      <c r="H27" s="21"/>
      <c r="I27" s="21">
        <v>0</v>
      </c>
      <c r="J27" s="28"/>
      <c r="K27" s="21">
        <v>0</v>
      </c>
      <c r="L27" s="21"/>
      <c r="M27" s="34"/>
    </row>
    <row r="28" spans="1:13" ht="20.100000000000001" customHeight="1" x14ac:dyDescent="0.25">
      <c r="A28" s="83"/>
      <c r="B28" s="31" t="s">
        <v>77</v>
      </c>
      <c r="C28" s="21">
        <v>2</v>
      </c>
      <c r="D28" s="21">
        <v>11.54</v>
      </c>
      <c r="E28" s="21">
        <v>1</v>
      </c>
      <c r="F28" s="21">
        <v>25000</v>
      </c>
      <c r="G28" s="21">
        <v>0</v>
      </c>
      <c r="H28" s="21"/>
      <c r="I28" s="21">
        <v>0</v>
      </c>
      <c r="J28" s="28"/>
      <c r="K28" s="21">
        <v>2</v>
      </c>
      <c r="L28" s="21"/>
      <c r="M28" s="21">
        <v>1</v>
      </c>
    </row>
    <row r="29" spans="1:13" ht="20.100000000000001" customHeight="1" x14ac:dyDescent="0.25">
      <c r="A29" s="83"/>
      <c r="B29" s="6" t="s">
        <v>78</v>
      </c>
      <c r="C29" s="8"/>
      <c r="D29" s="8"/>
      <c r="E29" s="8"/>
      <c r="F29" s="8"/>
      <c r="G29" s="8"/>
      <c r="H29" s="8"/>
      <c r="I29" s="8"/>
      <c r="J29" s="18"/>
      <c r="K29" s="8"/>
      <c r="L29" s="8"/>
      <c r="M29" s="8"/>
    </row>
    <row r="30" spans="1:13" ht="20.100000000000001" customHeight="1" x14ac:dyDescent="0.25">
      <c r="A30" s="83"/>
      <c r="B30" s="30" t="s">
        <v>79</v>
      </c>
      <c r="C30" s="19">
        <v>2</v>
      </c>
      <c r="D30" s="19">
        <v>20</v>
      </c>
      <c r="E30" s="25">
        <v>0</v>
      </c>
      <c r="F30" s="25"/>
      <c r="G30" s="25">
        <v>0</v>
      </c>
      <c r="H30" s="25"/>
      <c r="I30" s="19">
        <v>1</v>
      </c>
      <c r="J30" s="35">
        <v>5000</v>
      </c>
      <c r="K30" s="25">
        <v>0</v>
      </c>
      <c r="L30" s="25"/>
      <c r="M30" s="25"/>
    </row>
    <row r="31" spans="1:13" ht="20.100000000000001" customHeight="1" x14ac:dyDescent="0.25">
      <c r="A31" s="83"/>
      <c r="B31" s="30" t="s">
        <v>80</v>
      </c>
      <c r="C31" s="25">
        <v>8</v>
      </c>
      <c r="D31" s="25">
        <v>11.3</v>
      </c>
      <c r="E31" s="25">
        <v>0</v>
      </c>
      <c r="F31" s="25"/>
      <c r="G31" s="25">
        <v>0</v>
      </c>
      <c r="H31" s="36"/>
      <c r="I31" s="25">
        <v>0</v>
      </c>
      <c r="J31" s="37"/>
      <c r="K31" s="25">
        <v>0</v>
      </c>
      <c r="L31" s="25"/>
      <c r="M31" s="25"/>
    </row>
    <row r="32" spans="1:13" ht="20.100000000000001" customHeight="1" x14ac:dyDescent="0.25">
      <c r="A32" s="83"/>
      <c r="B32" s="30" t="s">
        <v>81</v>
      </c>
      <c r="C32" s="19">
        <v>3</v>
      </c>
      <c r="D32" s="19">
        <v>1.405</v>
      </c>
      <c r="E32" s="25">
        <v>0</v>
      </c>
      <c r="F32" s="25"/>
      <c r="G32" s="25">
        <v>0</v>
      </c>
      <c r="H32" s="25"/>
      <c r="I32" s="19">
        <v>0</v>
      </c>
      <c r="J32" s="35"/>
      <c r="K32" s="25">
        <v>0</v>
      </c>
      <c r="L32" s="25"/>
      <c r="M32" s="25"/>
    </row>
  </sheetData>
  <mergeCells count="13">
    <mergeCell ref="K4:M4"/>
    <mergeCell ref="A24:A32"/>
    <mergeCell ref="A2:M2"/>
    <mergeCell ref="E15:E20"/>
    <mergeCell ref="F15:F20"/>
    <mergeCell ref="A6:A14"/>
    <mergeCell ref="A15:A23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scale="5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3"/>
  <sheetViews>
    <sheetView topLeftCell="A22" workbookViewId="0">
      <selection activeCell="B22" sqref="B22"/>
    </sheetView>
  </sheetViews>
  <sheetFormatPr defaultRowHeight="15" x14ac:dyDescent="0.25"/>
  <cols>
    <col min="1" max="1" width="6.7109375" style="43" customWidth="1"/>
    <col min="2" max="2" width="26.5703125" customWidth="1"/>
    <col min="3" max="3" width="14.7109375" customWidth="1"/>
    <col min="4" max="4" width="13.85546875" customWidth="1"/>
    <col min="5" max="5" width="16.42578125" customWidth="1"/>
    <col min="6" max="6" width="14.5703125" customWidth="1"/>
  </cols>
  <sheetData>
    <row r="2" spans="1:6" ht="16.5" x14ac:dyDescent="0.25">
      <c r="A2" s="84" t="s">
        <v>135</v>
      </c>
      <c r="B2" s="84"/>
      <c r="C2" s="84"/>
      <c r="D2" s="84"/>
      <c r="E2" s="84"/>
      <c r="F2" s="84"/>
    </row>
    <row r="4" spans="1:6" s="43" customFormat="1" ht="66" x14ac:dyDescent="0.25">
      <c r="A4" s="42" t="s">
        <v>91</v>
      </c>
      <c r="B4" s="42" t="s">
        <v>92</v>
      </c>
      <c r="C4" s="42" t="s">
        <v>93</v>
      </c>
      <c r="D4" s="42" t="s">
        <v>94</v>
      </c>
      <c r="E4" s="42" t="s">
        <v>95</v>
      </c>
      <c r="F4" s="42" t="s">
        <v>96</v>
      </c>
    </row>
    <row r="5" spans="1:6" ht="49.5" customHeight="1" x14ac:dyDescent="0.25">
      <c r="A5" s="42">
        <v>1</v>
      </c>
      <c r="B5" s="40" t="s">
        <v>97</v>
      </c>
      <c r="C5" s="44" t="s">
        <v>98</v>
      </c>
      <c r="D5" s="44" t="s">
        <v>99</v>
      </c>
      <c r="E5" s="44" t="s">
        <v>120</v>
      </c>
      <c r="F5" s="46"/>
    </row>
    <row r="6" spans="1:6" ht="33" x14ac:dyDescent="0.25">
      <c r="A6" s="42">
        <v>2</v>
      </c>
      <c r="B6" s="45" t="s">
        <v>121</v>
      </c>
      <c r="C6" s="44" t="s">
        <v>100</v>
      </c>
      <c r="D6" s="44" t="s">
        <v>100</v>
      </c>
      <c r="E6" s="44" t="s">
        <v>101</v>
      </c>
      <c r="F6" s="46"/>
    </row>
    <row r="7" spans="1:6" ht="66" x14ac:dyDescent="0.25">
      <c r="A7" s="42">
        <v>3</v>
      </c>
      <c r="B7" s="40" t="s">
        <v>122</v>
      </c>
      <c r="C7" s="44" t="s">
        <v>100</v>
      </c>
      <c r="D7" s="44" t="s">
        <v>102</v>
      </c>
      <c r="E7" s="44" t="s">
        <v>103</v>
      </c>
      <c r="F7" s="46"/>
    </row>
    <row r="8" spans="1:6" ht="49.5" x14ac:dyDescent="0.25">
      <c r="A8" s="42">
        <v>4</v>
      </c>
      <c r="B8" s="40" t="s">
        <v>123</v>
      </c>
      <c r="C8" s="44"/>
      <c r="D8" s="47"/>
      <c r="E8" s="100" t="s">
        <v>102</v>
      </c>
      <c r="F8" s="46"/>
    </row>
    <row r="9" spans="1:6" ht="20.100000000000001" customHeight="1" x14ac:dyDescent="0.25">
      <c r="A9" s="44" t="s">
        <v>136</v>
      </c>
      <c r="B9" s="41" t="s">
        <v>104</v>
      </c>
      <c r="C9" s="44" t="s">
        <v>105</v>
      </c>
      <c r="D9" s="44" t="s">
        <v>106</v>
      </c>
      <c r="E9" s="101"/>
      <c r="F9" s="46"/>
    </row>
    <row r="10" spans="1:6" ht="20.100000000000001" customHeight="1" x14ac:dyDescent="0.25">
      <c r="A10" s="44" t="s">
        <v>137</v>
      </c>
      <c r="B10" s="41" t="s">
        <v>107</v>
      </c>
      <c r="C10" s="44" t="s">
        <v>106</v>
      </c>
      <c r="D10" s="44" t="s">
        <v>108</v>
      </c>
      <c r="E10" s="101"/>
      <c r="F10" s="46"/>
    </row>
    <row r="11" spans="1:6" ht="33" x14ac:dyDescent="0.25">
      <c r="A11" s="44" t="s">
        <v>138</v>
      </c>
      <c r="B11" s="41" t="s">
        <v>125</v>
      </c>
      <c r="C11" s="44" t="s">
        <v>106</v>
      </c>
      <c r="D11" s="44" t="s">
        <v>108</v>
      </c>
      <c r="E11" s="102"/>
      <c r="F11" s="46"/>
    </row>
    <row r="12" spans="1:6" ht="49.5" x14ac:dyDescent="0.25">
      <c r="A12" s="42">
        <v>5</v>
      </c>
      <c r="B12" s="40" t="s">
        <v>124</v>
      </c>
      <c r="C12" s="44"/>
      <c r="D12" s="47"/>
      <c r="E12" s="100" t="s">
        <v>102</v>
      </c>
      <c r="F12" s="46"/>
    </row>
    <row r="13" spans="1:6" ht="20.100000000000001" customHeight="1" x14ac:dyDescent="0.25">
      <c r="A13" s="44" t="s">
        <v>139</v>
      </c>
      <c r="B13" s="41" t="s">
        <v>109</v>
      </c>
      <c r="C13" s="44" t="s">
        <v>106</v>
      </c>
      <c r="D13" s="44" t="s">
        <v>110</v>
      </c>
      <c r="E13" s="101"/>
      <c r="F13" s="46"/>
    </row>
    <row r="14" spans="1:6" ht="33" x14ac:dyDescent="0.25">
      <c r="A14" s="44" t="s">
        <v>140</v>
      </c>
      <c r="B14" s="41" t="s">
        <v>111</v>
      </c>
      <c r="C14" s="44" t="s">
        <v>106</v>
      </c>
      <c r="D14" s="44" t="s">
        <v>112</v>
      </c>
      <c r="E14" s="101"/>
      <c r="F14" s="46"/>
    </row>
    <row r="15" spans="1:6" ht="20.100000000000001" customHeight="1" x14ac:dyDescent="0.25">
      <c r="A15" s="44" t="s">
        <v>141</v>
      </c>
      <c r="B15" s="41" t="s">
        <v>113</v>
      </c>
      <c r="C15" s="44" t="s">
        <v>106</v>
      </c>
      <c r="D15" s="44" t="s">
        <v>112</v>
      </c>
      <c r="E15" s="101"/>
      <c r="F15" s="46"/>
    </row>
    <row r="16" spans="1:6" ht="20.100000000000001" customHeight="1" x14ac:dyDescent="0.25">
      <c r="A16" s="44" t="s">
        <v>142</v>
      </c>
      <c r="B16" s="41" t="s">
        <v>114</v>
      </c>
      <c r="C16" s="44" t="s">
        <v>106</v>
      </c>
      <c r="D16" s="44" t="s">
        <v>108</v>
      </c>
      <c r="E16" s="102"/>
      <c r="F16" s="46"/>
    </row>
    <row r="17" spans="1:6" ht="20.100000000000001" customHeight="1" x14ac:dyDescent="0.25">
      <c r="A17" s="42">
        <v>6</v>
      </c>
      <c r="B17" s="40" t="s">
        <v>115</v>
      </c>
      <c r="C17" s="46"/>
      <c r="D17" s="46"/>
      <c r="E17" s="46"/>
      <c r="F17" s="46"/>
    </row>
    <row r="18" spans="1:6" ht="33" x14ac:dyDescent="0.25">
      <c r="A18" s="44" t="s">
        <v>143</v>
      </c>
      <c r="B18" s="41" t="s">
        <v>116</v>
      </c>
      <c r="C18" s="44" t="s">
        <v>106</v>
      </c>
      <c r="D18" s="44" t="s">
        <v>105</v>
      </c>
      <c r="E18" s="44" t="s">
        <v>117</v>
      </c>
      <c r="F18" s="44" t="s">
        <v>118</v>
      </c>
    </row>
    <row r="19" spans="1:6" ht="49.5" x14ac:dyDescent="0.25">
      <c r="A19" s="44" t="s">
        <v>144</v>
      </c>
      <c r="B19" s="41" t="s">
        <v>126</v>
      </c>
      <c r="C19" s="44" t="s">
        <v>106</v>
      </c>
      <c r="D19" s="44" t="s">
        <v>106</v>
      </c>
      <c r="E19" s="44" t="s">
        <v>108</v>
      </c>
      <c r="F19" s="44" t="s">
        <v>127</v>
      </c>
    </row>
    <row r="20" spans="1:6" ht="49.5" x14ac:dyDescent="0.25">
      <c r="A20" s="44" t="s">
        <v>145</v>
      </c>
      <c r="B20" s="41" t="s">
        <v>129</v>
      </c>
      <c r="C20" s="44" t="s">
        <v>106</v>
      </c>
      <c r="D20" s="44" t="s">
        <v>106</v>
      </c>
      <c r="E20" s="44" t="s">
        <v>108</v>
      </c>
      <c r="F20" s="44" t="s">
        <v>128</v>
      </c>
    </row>
    <row r="21" spans="1:6" ht="49.5" x14ac:dyDescent="0.25">
      <c r="A21" s="44" t="s">
        <v>146</v>
      </c>
      <c r="B21" s="41" t="s">
        <v>130</v>
      </c>
      <c r="C21" s="44" t="s">
        <v>106</v>
      </c>
      <c r="D21" s="44" t="s">
        <v>119</v>
      </c>
      <c r="E21" s="44" t="s">
        <v>102</v>
      </c>
      <c r="F21" s="46"/>
    </row>
    <row r="23" spans="1:6" s="49" customFormat="1" ht="16.5" x14ac:dyDescent="0.25">
      <c r="A23" s="103" t="s">
        <v>147</v>
      </c>
      <c r="B23" s="103"/>
    </row>
    <row r="24" spans="1:6" s="49" customFormat="1" ht="9.9499999999999993" customHeight="1" x14ac:dyDescent="0.25">
      <c r="A24" s="51"/>
      <c r="B24" s="51"/>
    </row>
    <row r="25" spans="1:6" s="49" customFormat="1" ht="32.25" customHeight="1" x14ac:dyDescent="0.25">
      <c r="A25" s="104" t="s">
        <v>148</v>
      </c>
      <c r="B25" s="104"/>
      <c r="C25" s="104"/>
      <c r="D25" s="104"/>
      <c r="E25" s="104"/>
      <c r="F25" s="104"/>
    </row>
    <row r="26" spans="1:6" s="49" customFormat="1" ht="9.9499999999999993" customHeight="1" x14ac:dyDescent="0.25">
      <c r="A26" s="50"/>
      <c r="B26" s="50"/>
      <c r="C26" s="50"/>
      <c r="D26" s="50"/>
      <c r="E26" s="50"/>
      <c r="F26" s="50"/>
    </row>
    <row r="27" spans="1:6" s="49" customFormat="1" ht="32.25" customHeight="1" x14ac:dyDescent="0.25">
      <c r="A27" s="104" t="s">
        <v>149</v>
      </c>
      <c r="B27" s="99"/>
      <c r="C27" s="99"/>
      <c r="D27" s="99"/>
      <c r="E27" s="99"/>
      <c r="F27" s="99"/>
    </row>
    <row r="28" spans="1:6" s="49" customFormat="1" ht="9.9499999999999993" customHeight="1" x14ac:dyDescent="0.25">
      <c r="A28" s="48"/>
    </row>
    <row r="29" spans="1:6" s="49" customFormat="1" ht="16.5" x14ac:dyDescent="0.25">
      <c r="A29" s="99" t="s">
        <v>150</v>
      </c>
      <c r="B29" s="99"/>
      <c r="C29" s="99"/>
      <c r="D29" s="99"/>
      <c r="E29" s="99"/>
      <c r="F29" s="99"/>
    </row>
    <row r="30" spans="1:6" s="49" customFormat="1" ht="16.5" x14ac:dyDescent="0.25">
      <c r="A30" s="48"/>
    </row>
    <row r="31" spans="1:6" s="49" customFormat="1" ht="16.5" x14ac:dyDescent="0.25">
      <c r="A31" s="48"/>
    </row>
    <row r="32" spans="1:6" s="49" customFormat="1" ht="16.5" x14ac:dyDescent="0.25">
      <c r="A32" s="48"/>
    </row>
    <row r="33" spans="1:1" s="49" customFormat="1" ht="16.5" x14ac:dyDescent="0.25">
      <c r="A33" s="48"/>
    </row>
  </sheetData>
  <mergeCells count="7">
    <mergeCell ref="A29:F29"/>
    <mergeCell ref="A2:F2"/>
    <mergeCell ref="E8:E11"/>
    <mergeCell ref="E12:E16"/>
    <mergeCell ref="A23:B23"/>
    <mergeCell ref="A25:F25"/>
    <mergeCell ref="A27:F27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17B395222CE3484E8CF56395C6AA65AB" ma:contentTypeVersion="1" ma:contentTypeDescription="Upload an image." ma:contentTypeScope="" ma:versionID="dc29d056a334a56f651a8c924c93d84e">
  <xsd:schema xmlns:xsd="http://www.w3.org/2001/XMLSchema" xmlns:xs="http://www.w3.org/2001/XMLSchema" xmlns:p="http://schemas.microsoft.com/office/2006/metadata/properties" xmlns:ns1="http://schemas.microsoft.com/sharepoint/v3" xmlns:ns2="966594D5-7BC7-4A37-ADCB-1267DA57F843" xmlns:ns3="http://schemas.microsoft.com/sharepoint/v3/fields" targetNamespace="http://schemas.microsoft.com/office/2006/metadata/properties" ma:root="true" ma:fieldsID="b98827f717af56352dd972063ead3d86" ns1:_="" ns2:_="" ns3:_="">
    <xsd:import namespace="http://schemas.microsoft.com/sharepoint/v3"/>
    <xsd:import namespace="966594D5-7BC7-4A37-ADCB-1267DA57F84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594D5-7BC7-4A37-ADCB-1267DA57F843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966594D5-7BC7-4A37-ADCB-1267DA57F843" xsi:nil="true"/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9A3D377-BABF-4030-8BD3-756E04604FF1}"/>
</file>

<file path=customXml/itemProps2.xml><?xml version="1.0" encoding="utf-8"?>
<ds:datastoreItem xmlns:ds="http://schemas.openxmlformats.org/officeDocument/2006/customXml" ds:itemID="{2FFB13C6-DE4D-4948-B9B2-2A0F20518784}"/>
</file>

<file path=customXml/itemProps3.xml><?xml version="1.0" encoding="utf-8"?>
<ds:datastoreItem xmlns:ds="http://schemas.openxmlformats.org/officeDocument/2006/customXml" ds:itemID="{C0546FBF-59B5-4211-8680-610EB4F9CC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 1</vt:lpstr>
      <vt:lpstr>PL 2</vt:lpstr>
      <vt:lpstr>PL 3</vt:lpstr>
      <vt:lpstr>PL 4</vt:lpstr>
      <vt:lpstr>PL5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Công Minh Đinh</dc:creator>
  <cp:keywords/>
  <dc:description/>
  <cp:lastModifiedBy>Admin</cp:lastModifiedBy>
  <cp:lastPrinted>2024-12-20T08:44:05Z</cp:lastPrinted>
  <dcterms:created xsi:type="dcterms:W3CDTF">2024-12-19T00:57:34Z</dcterms:created>
  <dcterms:modified xsi:type="dcterms:W3CDTF">2025-01-06T07:48:41Z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0x0101009148F5A04DDD49CBA7127AADA5FB792B00AADE34325A8B49CDA8BB4DB53328F2140017B395222CE3484E8CF56395C6AA65AB</vt:lpwstr>
  </property>
</Properties>
</file>